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45" windowWidth="20730" windowHeight="9615" firstSheet="2" activeTab="2"/>
  </bookViews>
  <sheets>
    <sheet name="Base dados 39.79 - 30.24" sheetId="25" state="hidden" r:id="rId1"/>
    <sheet name="Produto por órgão" sheetId="27" state="hidden" r:id="rId2"/>
    <sheet name="Respostas Órgãos" sheetId="34" r:id="rId3"/>
    <sheet name="LISTA ÓRGÃO" sheetId="30" state="hidden" r:id="rId4"/>
  </sheets>
  <externalReferences>
    <externalReference r:id="rId5"/>
  </externalReferences>
  <definedNames>
    <definedName name="_xlnm._FilterDatabase" localSheetId="0" hidden="1">'Base dados 39.79 - 30.24'!$A$1:$H$804</definedName>
    <definedName name="_xlnm._FilterDatabase" localSheetId="3" hidden="1">'LISTA ÓRGÃO'!$B$1:$C$91</definedName>
    <definedName name="_xlnm._FilterDatabase" localSheetId="2" hidden="1">'Respostas Órgãos'!$F$6:$L$16</definedName>
    <definedName name="Órgãos" localSheetId="3">'Respostas Órgãos'!$G$4</definedName>
    <definedName name="ÓRGÃOS" localSheetId="2">'[1]LISTA ÓRGÃO'!$B$2:$B$123</definedName>
    <definedName name="ÓRGÃOS">'LISTA ÓRGÃO'!$C$2:$C$91</definedName>
    <definedName name="_xlnm.Print_Titles" localSheetId="2">'Respostas Órgãos'!$4:$6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I5" i="34" l="1"/>
  <c r="A8" i="34" l="1"/>
  <c r="B8" i="34" s="1"/>
  <c r="A50" i="34"/>
  <c r="B50" i="34" s="1"/>
  <c r="A47" i="34"/>
  <c r="B47" i="34" s="1"/>
  <c r="A42" i="34"/>
  <c r="B42" i="34" s="1"/>
  <c r="A39" i="34"/>
  <c r="B39" i="34" s="1"/>
  <c r="A34" i="34"/>
  <c r="B34" i="34" s="1"/>
  <c r="A31" i="34"/>
  <c r="B31" i="34" s="1"/>
  <c r="A26" i="34"/>
  <c r="B26" i="34" s="1"/>
  <c r="A23" i="34"/>
  <c r="B23" i="34" s="1"/>
  <c r="A18" i="34"/>
  <c r="B18" i="34" s="1"/>
  <c r="A15" i="34"/>
  <c r="B15" i="34" s="1"/>
  <c r="A10" i="34"/>
  <c r="B10" i="34" s="1"/>
  <c r="A41" i="34"/>
  <c r="B41" i="34" s="1"/>
  <c r="A36" i="34"/>
  <c r="B36" i="34" s="1"/>
  <c r="A28" i="34"/>
  <c r="B28" i="34" s="1"/>
  <c r="A25" i="34"/>
  <c r="B25" i="34" s="1"/>
  <c r="A20" i="34"/>
  <c r="B20" i="34" s="1"/>
  <c r="A17" i="34"/>
  <c r="B17" i="34" s="1"/>
  <c r="A12" i="34"/>
  <c r="B12" i="34" s="1"/>
  <c r="A9" i="34"/>
  <c r="B9" i="34" s="1"/>
  <c r="A52" i="34"/>
  <c r="B52" i="34" s="1"/>
  <c r="A49" i="34"/>
  <c r="B49" i="34" s="1"/>
  <c r="A44" i="34"/>
  <c r="B44" i="34" s="1"/>
  <c r="A33" i="34"/>
  <c r="B33" i="34" s="1"/>
  <c r="A7" i="34"/>
  <c r="A51" i="34"/>
  <c r="B51" i="34" s="1"/>
  <c r="A46" i="34"/>
  <c r="B46" i="34" s="1"/>
  <c r="A43" i="34"/>
  <c r="B43" i="34" s="1"/>
  <c r="A38" i="34"/>
  <c r="B38" i="34" s="1"/>
  <c r="A35" i="34"/>
  <c r="B35" i="34" s="1"/>
  <c r="A30" i="34"/>
  <c r="B30" i="34" s="1"/>
  <c r="A27" i="34"/>
  <c r="B27" i="34" s="1"/>
  <c r="A22" i="34"/>
  <c r="B22" i="34" s="1"/>
  <c r="A19" i="34"/>
  <c r="B19" i="34" s="1"/>
  <c r="A14" i="34"/>
  <c r="B14" i="34" s="1"/>
  <c r="A11" i="34"/>
  <c r="B11" i="34" s="1"/>
  <c r="A53" i="34"/>
  <c r="B53" i="34" s="1"/>
  <c r="A48" i="34"/>
  <c r="B48" i="34" s="1"/>
  <c r="A45" i="34"/>
  <c r="B45" i="34" s="1"/>
  <c r="A40" i="34"/>
  <c r="B40" i="34" s="1"/>
  <c r="A37" i="34"/>
  <c r="B37" i="34" s="1"/>
  <c r="A32" i="34"/>
  <c r="B32" i="34" s="1"/>
  <c r="A29" i="34"/>
  <c r="B29" i="34" s="1"/>
  <c r="A24" i="34"/>
  <c r="B24" i="34" s="1"/>
  <c r="A21" i="34"/>
  <c r="B21" i="34" s="1"/>
  <c r="A16" i="34"/>
  <c r="B16" i="34" s="1"/>
  <c r="A13" i="34"/>
  <c r="B13" i="34" s="1"/>
  <c r="D34" i="34" l="1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491" i="25"/>
  <c r="K492" i="25"/>
  <c r="K493" i="25"/>
  <c r="K494" i="25"/>
  <c r="K495" i="25"/>
  <c r="K496" i="25"/>
  <c r="K497" i="25"/>
  <c r="K498" i="25"/>
  <c r="K499" i="25"/>
  <c r="K500" i="25"/>
  <c r="K501" i="25"/>
  <c r="K502" i="25"/>
  <c r="K503" i="25"/>
  <c r="K504" i="25"/>
  <c r="K505" i="25"/>
  <c r="K506" i="25"/>
  <c r="K507" i="25"/>
  <c r="K508" i="25"/>
  <c r="K509" i="25"/>
  <c r="K510" i="25"/>
  <c r="K511" i="25"/>
  <c r="K512" i="25"/>
  <c r="K513" i="25"/>
  <c r="K514" i="25"/>
  <c r="K515" i="25"/>
  <c r="K516" i="25"/>
  <c r="K517" i="25"/>
  <c r="K518" i="25"/>
  <c r="K519" i="25"/>
  <c r="K520" i="25"/>
  <c r="K521" i="25"/>
  <c r="K522" i="25"/>
  <c r="K523" i="25"/>
  <c r="K524" i="25"/>
  <c r="K525" i="25"/>
  <c r="K526" i="25"/>
  <c r="K527" i="25"/>
  <c r="K528" i="25"/>
  <c r="K529" i="25"/>
  <c r="K530" i="25"/>
  <c r="K531" i="25"/>
  <c r="K532" i="25"/>
  <c r="K533" i="25"/>
  <c r="K534" i="25"/>
  <c r="K535" i="25"/>
  <c r="K536" i="25"/>
  <c r="K537" i="25"/>
  <c r="K538" i="25"/>
  <c r="K539" i="25"/>
  <c r="K540" i="25"/>
  <c r="K541" i="25"/>
  <c r="K542" i="25"/>
  <c r="K543" i="25"/>
  <c r="K544" i="25"/>
  <c r="K545" i="25"/>
  <c r="K546" i="25"/>
  <c r="K547" i="25"/>
  <c r="K548" i="25"/>
  <c r="K549" i="25"/>
  <c r="K550" i="25"/>
  <c r="K551" i="25"/>
  <c r="K552" i="25"/>
  <c r="K553" i="25"/>
  <c r="K554" i="25"/>
  <c r="K555" i="25"/>
  <c r="K556" i="25"/>
  <c r="K557" i="25"/>
  <c r="K558" i="25"/>
  <c r="K559" i="25"/>
  <c r="K560" i="25"/>
  <c r="K561" i="25"/>
  <c r="K562" i="25"/>
  <c r="K563" i="25"/>
  <c r="K564" i="25"/>
  <c r="K565" i="25"/>
  <c r="K566" i="25"/>
  <c r="K567" i="25"/>
  <c r="K568" i="25"/>
  <c r="K569" i="25"/>
  <c r="K570" i="25"/>
  <c r="K571" i="25"/>
  <c r="K572" i="25"/>
  <c r="K573" i="25"/>
  <c r="K574" i="25"/>
  <c r="K575" i="25"/>
  <c r="K576" i="25"/>
  <c r="K577" i="25"/>
  <c r="K578" i="25"/>
  <c r="K579" i="25"/>
  <c r="K580" i="25"/>
  <c r="K581" i="25"/>
  <c r="K582" i="25"/>
  <c r="K583" i="25"/>
  <c r="K584" i="25"/>
  <c r="K585" i="25"/>
  <c r="K586" i="25"/>
  <c r="K587" i="25"/>
  <c r="K588" i="25"/>
  <c r="K589" i="25"/>
  <c r="K590" i="25"/>
  <c r="K591" i="25"/>
  <c r="K592" i="25"/>
  <c r="K593" i="25"/>
  <c r="K594" i="25"/>
  <c r="K595" i="25"/>
  <c r="K596" i="25"/>
  <c r="K597" i="25"/>
  <c r="K598" i="25"/>
  <c r="K599" i="25"/>
  <c r="K600" i="25"/>
  <c r="K601" i="25"/>
  <c r="K602" i="25"/>
  <c r="K603" i="25"/>
  <c r="K604" i="25"/>
  <c r="K605" i="25"/>
  <c r="K606" i="25"/>
  <c r="K607" i="25"/>
  <c r="K608" i="25"/>
  <c r="K609" i="25"/>
  <c r="K610" i="25"/>
  <c r="K611" i="25"/>
  <c r="K612" i="25"/>
  <c r="K613" i="25"/>
  <c r="K614" i="25"/>
  <c r="K615" i="25"/>
  <c r="K616" i="25"/>
  <c r="K617" i="25"/>
  <c r="K618" i="25"/>
  <c r="K619" i="25"/>
  <c r="K620" i="25"/>
  <c r="K621" i="25"/>
  <c r="K622" i="25"/>
  <c r="K623" i="25"/>
  <c r="K624" i="25"/>
  <c r="K625" i="25"/>
  <c r="K626" i="25"/>
  <c r="K627" i="25"/>
  <c r="K628" i="25"/>
  <c r="K629" i="25"/>
  <c r="K630" i="25"/>
  <c r="K631" i="25"/>
  <c r="K632" i="25"/>
  <c r="K633" i="25"/>
  <c r="K634" i="25"/>
  <c r="K635" i="25"/>
  <c r="K636" i="25"/>
  <c r="K637" i="25"/>
  <c r="K638" i="25"/>
  <c r="K639" i="25"/>
  <c r="K640" i="25"/>
  <c r="K641" i="25"/>
  <c r="K642" i="25"/>
  <c r="K643" i="25"/>
  <c r="K644" i="25"/>
  <c r="K645" i="25"/>
  <c r="K646" i="25"/>
  <c r="K647" i="25"/>
  <c r="K648" i="25"/>
  <c r="K649" i="25"/>
  <c r="K650" i="25"/>
  <c r="K651" i="25"/>
  <c r="K652" i="25"/>
  <c r="K653" i="25"/>
  <c r="K654" i="25"/>
  <c r="K655" i="25"/>
  <c r="K656" i="25"/>
  <c r="K657" i="25"/>
  <c r="K658" i="25"/>
  <c r="K659" i="25"/>
  <c r="K660" i="25"/>
  <c r="K661" i="25"/>
  <c r="K662" i="25"/>
  <c r="K663" i="25"/>
  <c r="K664" i="25"/>
  <c r="K665" i="25"/>
  <c r="K666" i="25"/>
  <c r="K667" i="25"/>
  <c r="K668" i="25"/>
  <c r="K669" i="25"/>
  <c r="K670" i="25"/>
  <c r="K671" i="25"/>
  <c r="K672" i="25"/>
  <c r="K673" i="25"/>
  <c r="K674" i="25"/>
  <c r="K675" i="25"/>
  <c r="K676" i="25"/>
  <c r="K677" i="25"/>
  <c r="K678" i="25"/>
  <c r="K679" i="25"/>
  <c r="K680" i="25"/>
  <c r="K681" i="25"/>
  <c r="K682" i="25"/>
  <c r="K683" i="25"/>
  <c r="K684" i="25"/>
  <c r="K685" i="25"/>
  <c r="K686" i="25"/>
  <c r="K687" i="25"/>
  <c r="K688" i="25"/>
  <c r="K689" i="25"/>
  <c r="K690" i="25"/>
  <c r="K691" i="25"/>
  <c r="K692" i="25"/>
  <c r="K693" i="25"/>
  <c r="K694" i="25"/>
  <c r="K695" i="25"/>
  <c r="K696" i="25"/>
  <c r="K697" i="25"/>
  <c r="K698" i="25"/>
  <c r="K699" i="25"/>
  <c r="K700" i="25"/>
  <c r="K701" i="25"/>
  <c r="K702" i="25"/>
  <c r="K703" i="25"/>
  <c r="K704" i="25"/>
  <c r="K705" i="25"/>
  <c r="K706" i="25"/>
  <c r="K707" i="25"/>
  <c r="K708" i="25"/>
  <c r="K709" i="25"/>
  <c r="K710" i="25"/>
  <c r="K711" i="25"/>
  <c r="K712" i="25"/>
  <c r="K713" i="25"/>
  <c r="K714" i="25"/>
  <c r="K715" i="25"/>
  <c r="K716" i="25"/>
  <c r="K717" i="25"/>
  <c r="K718" i="25"/>
  <c r="K719" i="25"/>
  <c r="K720" i="25"/>
  <c r="K721" i="25"/>
  <c r="K722" i="25"/>
  <c r="K723" i="25"/>
  <c r="K724" i="25"/>
  <c r="K725" i="25"/>
  <c r="K726" i="25"/>
  <c r="K727" i="25"/>
  <c r="K728" i="25"/>
  <c r="K729" i="25"/>
  <c r="K730" i="25"/>
  <c r="K731" i="25"/>
  <c r="K732" i="25"/>
  <c r="K733" i="25"/>
  <c r="K734" i="25"/>
  <c r="K735" i="25"/>
  <c r="K736" i="25"/>
  <c r="K737" i="25"/>
  <c r="K738" i="25"/>
  <c r="K739" i="25"/>
  <c r="K740" i="25"/>
  <c r="K741" i="25"/>
  <c r="K742" i="25"/>
  <c r="K743" i="25"/>
  <c r="K744" i="25"/>
  <c r="K745" i="25"/>
  <c r="K746" i="25"/>
  <c r="K747" i="25"/>
  <c r="K748" i="25"/>
  <c r="K749" i="25"/>
  <c r="K750" i="25"/>
  <c r="K751" i="25"/>
  <c r="K752" i="25"/>
  <c r="K753" i="25"/>
  <c r="K754" i="25"/>
  <c r="K755" i="25"/>
  <c r="K756" i="25"/>
  <c r="K757" i="25"/>
  <c r="K758" i="25"/>
  <c r="K759" i="25"/>
  <c r="K760" i="25"/>
  <c r="K761" i="25"/>
  <c r="K762" i="25"/>
  <c r="K763" i="25"/>
  <c r="K764" i="25"/>
  <c r="K765" i="25"/>
  <c r="K766" i="25"/>
  <c r="K767" i="25"/>
  <c r="K768" i="25"/>
  <c r="K769" i="25"/>
  <c r="K770" i="25"/>
  <c r="K771" i="25"/>
  <c r="K772" i="25"/>
  <c r="K773" i="25"/>
  <c r="K774" i="25"/>
  <c r="K775" i="25"/>
  <c r="K776" i="25"/>
  <c r="K777" i="25"/>
  <c r="K778" i="25"/>
  <c r="K779" i="25"/>
  <c r="K780" i="25"/>
  <c r="K781" i="25"/>
  <c r="K782" i="25"/>
  <c r="K783" i="25"/>
  <c r="K784" i="25"/>
  <c r="K785" i="25"/>
  <c r="K786" i="25"/>
  <c r="K787" i="25"/>
  <c r="K788" i="25"/>
  <c r="K789" i="25"/>
  <c r="K790" i="25"/>
  <c r="K791" i="25"/>
  <c r="K792" i="25"/>
  <c r="K793" i="25"/>
  <c r="K794" i="25"/>
  <c r="K795" i="25"/>
  <c r="K796" i="25"/>
  <c r="K797" i="25"/>
  <c r="K798" i="25"/>
  <c r="K799" i="25"/>
  <c r="K800" i="25"/>
  <c r="K801" i="25"/>
  <c r="K802" i="25"/>
  <c r="K803" i="25"/>
  <c r="K804" i="25"/>
  <c r="K2" i="25"/>
  <c r="L20" i="34" l="1"/>
  <c r="L25" i="34"/>
  <c r="L28" i="34"/>
  <c r="L30" i="34"/>
  <c r="L15" i="34"/>
  <c r="L47" i="34"/>
  <c r="L19" i="34"/>
  <c r="L23" i="34"/>
  <c r="L8" i="34"/>
  <c r="L24" i="34"/>
  <c r="L13" i="34"/>
  <c r="L29" i="34"/>
  <c r="L45" i="34"/>
  <c r="L40" i="34"/>
  <c r="L34" i="34"/>
  <c r="L35" i="34"/>
  <c r="L12" i="34"/>
  <c r="L36" i="34"/>
  <c r="L17" i="34"/>
  <c r="L33" i="34"/>
  <c r="L49" i="34"/>
  <c r="L52" i="34"/>
  <c r="L22" i="34"/>
  <c r="L38" i="34"/>
  <c r="L7" i="34"/>
  <c r="L32" i="34"/>
  <c r="L16" i="34"/>
  <c r="L48" i="34"/>
  <c r="L21" i="34"/>
  <c r="L37" i="34"/>
  <c r="L53" i="34"/>
  <c r="L10" i="34"/>
  <c r="L26" i="34"/>
  <c r="L42" i="34"/>
  <c r="L11" i="34"/>
  <c r="L27" i="34"/>
  <c r="L43" i="34"/>
  <c r="L44" i="34"/>
  <c r="L9" i="34"/>
  <c r="L41" i="34"/>
  <c r="L14" i="34"/>
  <c r="L46" i="34"/>
  <c r="L31" i="34"/>
  <c r="L18" i="34"/>
  <c r="L50" i="34"/>
  <c r="L51" i="34"/>
  <c r="L39" i="34"/>
  <c r="J27" i="34"/>
  <c r="J44" i="34"/>
  <c r="J33" i="34"/>
  <c r="J40" i="34"/>
  <c r="J47" i="34"/>
  <c r="J39" i="34"/>
  <c r="J38" i="34"/>
  <c r="J35" i="34"/>
  <c r="J24" i="34"/>
  <c r="J41" i="34"/>
  <c r="J25" i="34"/>
  <c r="J26" i="34"/>
  <c r="J37" i="34"/>
  <c r="J31" i="34"/>
  <c r="J34" i="34"/>
  <c r="J42" i="34"/>
  <c r="J29" i="34"/>
  <c r="J30" i="34"/>
  <c r="J28" i="34"/>
  <c r="J43" i="34"/>
  <c r="J32" i="34"/>
  <c r="J53" i="34"/>
  <c r="J7" i="34"/>
  <c r="J9" i="34"/>
  <c r="J8" i="34"/>
  <c r="J21" i="34"/>
  <c r="J22" i="34"/>
  <c r="J10" i="34"/>
  <c r="J11" i="34"/>
  <c r="J12" i="34"/>
  <c r="J13" i="34"/>
  <c r="J14" i="34"/>
  <c r="J15" i="34"/>
  <c r="J16" i="34"/>
  <c r="J17" i="34"/>
  <c r="J23" i="34"/>
  <c r="J19" i="34"/>
  <c r="J20" i="34"/>
  <c r="J45" i="34"/>
  <c r="J46" i="34"/>
  <c r="J48" i="34"/>
  <c r="J49" i="34"/>
  <c r="J50" i="34"/>
  <c r="J51" i="34"/>
  <c r="J52" i="34"/>
  <c r="J18" i="34"/>
  <c r="J36" i="34"/>
  <c r="I27" i="34"/>
  <c r="I44" i="34"/>
  <c r="I33" i="34"/>
  <c r="I40" i="34"/>
  <c r="I47" i="34"/>
  <c r="I39" i="34"/>
  <c r="I38" i="34"/>
  <c r="I35" i="34"/>
  <c r="I24" i="34"/>
  <c r="I41" i="34"/>
  <c r="I25" i="34"/>
  <c r="I26" i="34"/>
  <c r="I37" i="34"/>
  <c r="I31" i="34"/>
  <c r="I34" i="34"/>
  <c r="I42" i="34"/>
  <c r="I29" i="34"/>
  <c r="I30" i="34"/>
  <c r="I28" i="34"/>
  <c r="I43" i="34"/>
  <c r="I32" i="34"/>
  <c r="I53" i="34"/>
  <c r="I7" i="34"/>
  <c r="I9" i="34"/>
  <c r="I8" i="34"/>
  <c r="I21" i="34"/>
  <c r="I22" i="34"/>
  <c r="I10" i="34"/>
  <c r="I11" i="34"/>
  <c r="I12" i="34"/>
  <c r="I13" i="34"/>
  <c r="I14" i="34"/>
  <c r="I15" i="34"/>
  <c r="I16" i="34"/>
  <c r="I17" i="34"/>
  <c r="I23" i="34"/>
  <c r="I19" i="34"/>
  <c r="I20" i="34"/>
  <c r="I45" i="34"/>
  <c r="I46" i="34"/>
  <c r="I48" i="34"/>
  <c r="I49" i="34"/>
  <c r="I50" i="34"/>
  <c r="I51" i="34"/>
  <c r="I52" i="34"/>
  <c r="I18" i="34"/>
  <c r="I36" i="34"/>
  <c r="G21" i="34"/>
  <c r="H21" i="34"/>
  <c r="K21" i="34"/>
  <c r="G22" i="34"/>
  <c r="H22" i="34"/>
  <c r="K22" i="34"/>
  <c r="G10" i="34"/>
  <c r="H10" i="34"/>
  <c r="K10" i="34"/>
  <c r="G11" i="34"/>
  <c r="H11" i="34"/>
  <c r="K11" i="34"/>
  <c r="G12" i="34"/>
  <c r="H12" i="34"/>
  <c r="K12" i="34"/>
  <c r="G13" i="34"/>
  <c r="H13" i="34"/>
  <c r="K13" i="34"/>
  <c r="G14" i="34"/>
  <c r="H14" i="34"/>
  <c r="K14" i="34"/>
  <c r="G15" i="34"/>
  <c r="H15" i="34"/>
  <c r="K15" i="34"/>
  <c r="G16" i="34"/>
  <c r="H16" i="34"/>
  <c r="K16" i="34"/>
  <c r="G17" i="34"/>
  <c r="H17" i="34"/>
  <c r="K17" i="34"/>
  <c r="G23" i="34"/>
  <c r="H23" i="34"/>
  <c r="K23" i="34"/>
  <c r="G19" i="34"/>
  <c r="H19" i="34"/>
  <c r="K19" i="34"/>
  <c r="G20" i="34"/>
  <c r="H20" i="34"/>
  <c r="K20" i="34"/>
  <c r="G45" i="34"/>
  <c r="H45" i="34"/>
  <c r="K45" i="34"/>
  <c r="G46" i="34"/>
  <c r="H46" i="34"/>
  <c r="K46" i="34"/>
  <c r="G48" i="34"/>
  <c r="H48" i="34"/>
  <c r="K48" i="34"/>
  <c r="G49" i="34"/>
  <c r="H49" i="34"/>
  <c r="K49" i="34"/>
  <c r="G50" i="34"/>
  <c r="H50" i="34"/>
  <c r="K50" i="34"/>
  <c r="G51" i="34"/>
  <c r="H51" i="34"/>
  <c r="K51" i="34"/>
  <c r="G52" i="34"/>
  <c r="H52" i="34"/>
  <c r="K52" i="34"/>
  <c r="G18" i="34"/>
  <c r="H18" i="34"/>
  <c r="K18" i="34"/>
  <c r="G27" i="34"/>
  <c r="H27" i="34"/>
  <c r="K27" i="34"/>
  <c r="G44" i="34"/>
  <c r="H44" i="34"/>
  <c r="K44" i="34"/>
  <c r="G33" i="34"/>
  <c r="H33" i="34"/>
  <c r="K33" i="34"/>
  <c r="G40" i="34"/>
  <c r="H40" i="34"/>
  <c r="K40" i="34"/>
  <c r="G47" i="34"/>
  <c r="H47" i="34"/>
  <c r="K47" i="34"/>
  <c r="G39" i="34"/>
  <c r="H39" i="34"/>
  <c r="K39" i="34"/>
  <c r="G38" i="34"/>
  <c r="H38" i="34"/>
  <c r="K38" i="34"/>
  <c r="G35" i="34"/>
  <c r="H35" i="34"/>
  <c r="K35" i="34"/>
  <c r="G24" i="34"/>
  <c r="H24" i="34"/>
  <c r="K24" i="34"/>
  <c r="G41" i="34"/>
  <c r="H41" i="34"/>
  <c r="K41" i="34"/>
  <c r="G25" i="34"/>
  <c r="H25" i="34"/>
  <c r="K25" i="34"/>
  <c r="G26" i="34"/>
  <c r="H26" i="34"/>
  <c r="K26" i="34"/>
  <c r="G37" i="34"/>
  <c r="H37" i="34"/>
  <c r="K37" i="34"/>
  <c r="G31" i="34"/>
  <c r="H31" i="34"/>
  <c r="K31" i="34"/>
  <c r="G34" i="34"/>
  <c r="H34" i="34"/>
  <c r="K34" i="34"/>
  <c r="G42" i="34"/>
  <c r="H42" i="34"/>
  <c r="K42" i="34"/>
  <c r="G29" i="34"/>
  <c r="H29" i="34"/>
  <c r="K29" i="34"/>
  <c r="G30" i="34"/>
  <c r="H30" i="34"/>
  <c r="K30" i="34"/>
  <c r="G28" i="34"/>
  <c r="H28" i="34"/>
  <c r="K28" i="34"/>
  <c r="G43" i="34"/>
  <c r="H43" i="34"/>
  <c r="K43" i="34"/>
  <c r="G32" i="34"/>
  <c r="H32" i="34"/>
  <c r="K32" i="34"/>
  <c r="G53" i="34"/>
  <c r="H53" i="34"/>
  <c r="K53" i="34"/>
  <c r="G7" i="34"/>
  <c r="H7" i="34"/>
  <c r="K7" i="34"/>
  <c r="G9" i="34"/>
  <c r="H9" i="34"/>
  <c r="K9" i="34"/>
  <c r="G8" i="34"/>
  <c r="H8" i="34"/>
  <c r="K8" i="34"/>
  <c r="K36" i="34"/>
  <c r="H36" i="34"/>
  <c r="G36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E8" i="34"/>
  <c r="E9" i="34" s="1"/>
  <c r="E10" i="34" s="1"/>
  <c r="D8" i="34"/>
  <c r="D7" i="34"/>
  <c r="K5" i="34"/>
  <c r="N51" i="34" l="1"/>
  <c r="C51" i="34" s="1"/>
  <c r="N47" i="34"/>
  <c r="P47" i="34" s="1"/>
  <c r="N43" i="34"/>
  <c r="C43" i="34" s="1"/>
  <c r="N39" i="34"/>
  <c r="C39" i="34" s="1"/>
  <c r="N35" i="34"/>
  <c r="C35" i="34" s="1"/>
  <c r="N31" i="34"/>
  <c r="N27" i="34"/>
  <c r="N23" i="34"/>
  <c r="N19" i="34"/>
  <c r="N15" i="34"/>
  <c r="N11" i="34"/>
  <c r="N50" i="34"/>
  <c r="C50" i="34" s="1"/>
  <c r="N46" i="34"/>
  <c r="C46" i="34" s="1"/>
  <c r="N42" i="34"/>
  <c r="O42" i="34" s="1"/>
  <c r="N38" i="34"/>
  <c r="C38" i="34" s="1"/>
  <c r="N34" i="34"/>
  <c r="C34" i="34" s="1"/>
  <c r="N30" i="34"/>
  <c r="N26" i="34"/>
  <c r="P26" i="34" s="1"/>
  <c r="N22" i="34"/>
  <c r="P22" i="34" s="1"/>
  <c r="N14" i="34"/>
  <c r="P14" i="34" s="1"/>
  <c r="N10" i="34"/>
  <c r="P10" i="34" s="1"/>
  <c r="N53" i="34"/>
  <c r="P53" i="34" s="1"/>
  <c r="N49" i="34"/>
  <c r="N45" i="34"/>
  <c r="C45" i="34" s="1"/>
  <c r="N41" i="34"/>
  <c r="C41" i="34" s="1"/>
  <c r="N37" i="34"/>
  <c r="C37" i="34" s="1"/>
  <c r="N29" i="34"/>
  <c r="N25" i="34"/>
  <c r="N21" i="34"/>
  <c r="N17" i="34"/>
  <c r="N13" i="34"/>
  <c r="N9" i="34"/>
  <c r="N52" i="34"/>
  <c r="N48" i="34"/>
  <c r="N44" i="34"/>
  <c r="N40" i="34"/>
  <c r="N36" i="34"/>
  <c r="N32" i="34"/>
  <c r="N28" i="34"/>
  <c r="N24" i="34"/>
  <c r="O24" i="34" s="1"/>
  <c r="N20" i="34"/>
  <c r="P20" i="34" s="1"/>
  <c r="N16" i="34"/>
  <c r="C16" i="34" s="1"/>
  <c r="N12" i="34"/>
  <c r="P12" i="34" s="1"/>
  <c r="N8" i="34"/>
  <c r="C8" i="34" s="1"/>
  <c r="B7" i="34"/>
  <c r="N18" i="34"/>
  <c r="C18" i="34" s="1"/>
  <c r="E11" i="34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N7" i="34"/>
  <c r="N33" i="34"/>
  <c r="O48" i="34" l="1"/>
  <c r="C48" i="34"/>
  <c r="P49" i="34"/>
  <c r="C49" i="34"/>
  <c r="O36" i="34"/>
  <c r="C36" i="34"/>
  <c r="O52" i="34"/>
  <c r="C52" i="34"/>
  <c r="O53" i="34"/>
  <c r="C53" i="34"/>
  <c r="O40" i="34"/>
  <c r="C40" i="34"/>
  <c r="P42" i="34"/>
  <c r="C42" i="34"/>
  <c r="O47" i="34"/>
  <c r="C47" i="34"/>
  <c r="O44" i="34"/>
  <c r="C44" i="34"/>
  <c r="P48" i="34"/>
  <c r="O49" i="34"/>
  <c r="P36" i="34"/>
  <c r="P52" i="34"/>
  <c r="P44" i="34"/>
  <c r="P40" i="34"/>
  <c r="P41" i="34"/>
  <c r="O41" i="34"/>
  <c r="P43" i="34"/>
  <c r="O43" i="34"/>
  <c r="P45" i="34"/>
  <c r="O45" i="34"/>
  <c r="P46" i="34"/>
  <c r="O46" i="34"/>
  <c r="O34" i="34"/>
  <c r="P34" i="34"/>
  <c r="O50" i="34"/>
  <c r="P50" i="34"/>
  <c r="P35" i="34"/>
  <c r="O35" i="34"/>
  <c r="O51" i="34"/>
  <c r="P51" i="34"/>
  <c r="P37" i="34"/>
  <c r="O37" i="34"/>
  <c r="P38" i="34"/>
  <c r="O38" i="34"/>
  <c r="P39" i="34"/>
  <c r="O39" i="34"/>
  <c r="P18" i="34"/>
  <c r="O14" i="34"/>
  <c r="O8" i="34"/>
  <c r="C14" i="34"/>
  <c r="O16" i="34"/>
  <c r="P8" i="34"/>
  <c r="P16" i="34"/>
  <c r="O5" i="34"/>
  <c r="O10" i="34"/>
  <c r="C26" i="34"/>
  <c r="C22" i="34"/>
  <c r="O18" i="34"/>
  <c r="O20" i="34"/>
  <c r="C24" i="34"/>
  <c r="C20" i="34"/>
  <c r="O22" i="34"/>
  <c r="C10" i="34"/>
  <c r="O26" i="34"/>
  <c r="P24" i="34"/>
  <c r="C12" i="34"/>
  <c r="O12" i="34"/>
  <c r="P31" i="34"/>
  <c r="O31" i="34"/>
  <c r="C31" i="34"/>
  <c r="P27" i="34"/>
  <c r="O27" i="34"/>
  <c r="C27" i="34"/>
  <c r="P19" i="34"/>
  <c r="O19" i="34"/>
  <c r="C19" i="34"/>
  <c r="P11" i="34"/>
  <c r="C11" i="34"/>
  <c r="O11" i="34"/>
  <c r="C32" i="34"/>
  <c r="P32" i="34"/>
  <c r="O32" i="34"/>
  <c r="C28" i="34"/>
  <c r="P28" i="34"/>
  <c r="O28" i="34"/>
  <c r="P29" i="34"/>
  <c r="O29" i="34"/>
  <c r="C29" i="34"/>
  <c r="P21" i="34"/>
  <c r="C21" i="34"/>
  <c r="O21" i="34"/>
  <c r="O13" i="34"/>
  <c r="C13" i="34"/>
  <c r="P13" i="34"/>
  <c r="O9" i="34"/>
  <c r="C9" i="34"/>
  <c r="P9" i="34"/>
  <c r="P25" i="34"/>
  <c r="O25" i="34"/>
  <c r="C25" i="34"/>
  <c r="P17" i="34"/>
  <c r="C17" i="34"/>
  <c r="O17" i="34"/>
  <c r="C30" i="34"/>
  <c r="P30" i="34"/>
  <c r="O30" i="34"/>
  <c r="P33" i="34"/>
  <c r="O33" i="34"/>
  <c r="C33" i="34"/>
  <c r="P23" i="34"/>
  <c r="O23" i="34"/>
  <c r="C23" i="34"/>
  <c r="P15" i="34"/>
  <c r="O15" i="34"/>
  <c r="C15" i="34"/>
  <c r="P7" i="34"/>
  <c r="O7" i="34"/>
  <c r="C7" i="34"/>
</calcChain>
</file>

<file path=xl/sharedStrings.xml><?xml version="1.0" encoding="utf-8"?>
<sst xmlns="http://schemas.openxmlformats.org/spreadsheetml/2006/main" count="6687" uniqueCount="1144">
  <si>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</si>
  <si>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</si>
  <si>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</si>
  <si>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</si>
  <si>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</si>
  <si>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</si>
  <si>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</si>
  <si>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</si>
  <si>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</si>
  <si>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</si>
  <si>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</si>
  <si>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</si>
  <si>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</si>
  <si>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</si>
  <si>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</si>
  <si>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</si>
  <si>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</si>
  <si>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</si>
  <si>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</si>
  <si>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</si>
  <si>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</si>
  <si>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</si>
  <si>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</si>
  <si>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</si>
  <si>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</si>
  <si>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</si>
  <si>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</si>
  <si>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</si>
  <si>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</si>
  <si>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</si>
  <si>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</si>
  <si>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</si>
  <si>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</si>
  <si>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</si>
  <si>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</si>
  <si>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</si>
  <si>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</si>
  <si>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</si>
  <si>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</si>
  <si>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</si>
  <si>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</si>
  <si>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</si>
  <si>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</si>
  <si>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</si>
  <si>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</si>
  <si>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</si>
  <si>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LÂMPADA ELETRÔNICA</t>
  </si>
  <si>
    <t>LUMINÁRIA DE EMERGÊNCIA</t>
  </si>
  <si>
    <t>CARREGADOR DE PILHA</t>
  </si>
  <si>
    <t>Cod. SICOP</t>
  </si>
  <si>
    <t>Descr. Órgão SICOP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</si>
  <si>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</si>
  <si>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</si>
  <si>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</si>
  <si>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</si>
  <si>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</si>
  <si>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</si>
  <si>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</si>
  <si>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</si>
  <si>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</si>
  <si>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</si>
  <si>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</si>
  <si>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</si>
  <si>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</si>
  <si>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</si>
  <si>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</si>
  <si>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</si>
  <si>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</si>
  <si>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</si>
  <si>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</si>
  <si>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</si>
  <si>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</si>
  <si>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</si>
  <si>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</si>
  <si>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</si>
  <si>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</si>
  <si>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</si>
  <si>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</si>
  <si>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Consumo da Ata 30/2016</t>
  </si>
  <si>
    <t>3.3.90.30.24.03.0021.000003-01</t>
  </si>
  <si>
    <t>3.3.90.30.24.03.0021.000004-01</t>
  </si>
  <si>
    <t>3.3.90.39.79.04.0001.000005-01</t>
  </si>
  <si>
    <t>3.3.90.39.79.04.0001.000009-01</t>
  </si>
  <si>
    <t>3.3.90.39.79.04.0001.000012-01</t>
  </si>
  <si>
    <t>3.3.90.39.79.04.0001.000016-01</t>
  </si>
  <si>
    <t>3.3.90.39.79.04.0001.000019-01</t>
  </si>
  <si>
    <t>3.3.90.39.79.04.0001.000020-01</t>
  </si>
  <si>
    <t>3.3.90.39.79.04.0001.000026-01</t>
  </si>
  <si>
    <t>3.3.90.39.79.04.0001.000032-01</t>
  </si>
  <si>
    <t>3.3.90.39.79.04.0001.000053-01</t>
  </si>
  <si>
    <t>3.3.90.39.79.04.0001.000054-01</t>
  </si>
  <si>
    <t>3.3.90.39.79.04.0001.000056-01</t>
  </si>
  <si>
    <t>3.3.90.39.79.04.0001.000013-01</t>
  </si>
  <si>
    <t>3.3.90.39.79.04.0001.000017-01</t>
  </si>
  <si>
    <t>3.3.90.39.79.04.0001.000022-01</t>
  </si>
  <si>
    <t>3.3.90.39.79.04.0001.000023-01</t>
  </si>
  <si>
    <t>3.3.90.39.79.04.0001.000027-01</t>
  </si>
  <si>
    <t>3.3.90.39.79.04.0001.000055-01</t>
  </si>
  <si>
    <t>3.3.90.39.79.04.0001.000057-01</t>
  </si>
  <si>
    <t>3.3.90.39.79.04.0001.000058-01</t>
  </si>
  <si>
    <t>3.3.90.39.79.04.0001.000059-01</t>
  </si>
  <si>
    <t>3.3.90.39.79.04.0001.000033-01</t>
  </si>
  <si>
    <t>3.3.90.30.24.03.0021.000014-01</t>
  </si>
  <si>
    <t>3.3.90.39.79.04.0001.000018-01</t>
  </si>
  <si>
    <t>3.3.90.39.79.04.0001.000042-01</t>
  </si>
  <si>
    <t>3.3.90.39.79.04.0001.000021-01</t>
  </si>
  <si>
    <t>SERVIÇOS DE CHAVEIRO,Descrição: Cópia de chave para porta de aço.</t>
  </si>
  <si>
    <t>SERVIÇOS DE CHAVEIRO,Descrição: Cópia de chave tubular.</t>
  </si>
  <si>
    <t>SERVIÇOS DE CHAVEIRO,Descrição: Modelagem de chave simples.</t>
  </si>
  <si>
    <t>SERVIÇOS DE CHAVEIRO,Descrição: Extração de chave quebrada.</t>
  </si>
  <si>
    <t>SERVIÇOS DE CHAVEIRO,Descrição: Instalação de fechadura tetra.</t>
  </si>
  <si>
    <t>SERVIÇOS DE CHAVEIRO,Descrição: Cópia de chave uma face simples ou colorida.</t>
  </si>
  <si>
    <t>SERVIÇOS DE CHAVEIRO,Descrição: Cópia de chave Gorja.</t>
  </si>
  <si>
    <t>SERVIÇOS DE CHAVEIRO,Descrição: Conserto de fechadura de cilindro de porta interna ou externa.</t>
  </si>
  <si>
    <t>SERVIÇOS DE CHAVEIRO,Descrição: Abertura de cofre.</t>
  </si>
  <si>
    <t>SERVIÇOS DE CHAVEIRO,Descrição: Modelagem de chave de cofre.</t>
  </si>
  <si>
    <t>SERVIÇOS DE CHAVEIRO,Descrição: Troca de segredo de cofre.</t>
  </si>
  <si>
    <t>SERVIÇOS DE CHAVEIRO,Descrição: Conserto de fechadura de automóvel.</t>
  </si>
  <si>
    <t>SERVIÇOS DE CHAVEIRO,Descrição: Cópia de chave para cofre.</t>
  </si>
  <si>
    <t>SERVIÇOS DE CHAVEIRO,Descrição: Cópia de chave codificada para automóvel.</t>
  </si>
  <si>
    <t>SERVIÇOS DE CHAVEIRO,Descrição: Cópia de chave simples para automóvel.</t>
  </si>
  <si>
    <t>SERVIÇOS DE CHAVEIRO,Descrição: Modelagem de chave codificada para automóvel.</t>
  </si>
  <si>
    <t>SERVIÇOS DE CHAVEIRO,Descrição: Modelagem de chave simples para automóvel.</t>
  </si>
  <si>
    <t>SERVIÇOS DE CHAVEIRO,Descrição: Abertura de carro codificada.</t>
  </si>
  <si>
    <t>SERVIÇOS DE CHAVEIRO,Descrição: Modelagem de chave de fechadura tetra.</t>
  </si>
  <si>
    <t>Serviço de Apoio Administrativo, Técnico e Operacional</t>
  </si>
  <si>
    <t>Material para Manutenção de Bens Imóveis/Instalações</t>
  </si>
  <si>
    <t>Unidade</t>
  </si>
  <si>
    <t>CACI</t>
  </si>
  <si>
    <t>GVG</t>
  </si>
  <si>
    <t>PGDF</t>
  </si>
  <si>
    <t>SEF</t>
  </si>
  <si>
    <t>SSP</t>
  </si>
  <si>
    <t>PCDF</t>
  </si>
  <si>
    <t>CBMDF</t>
  </si>
  <si>
    <t>PMDF</t>
  </si>
  <si>
    <t>FUNAP</t>
  </si>
  <si>
    <t>FEPECS</t>
  </si>
  <si>
    <t>SEAGRI</t>
  </si>
  <si>
    <t>EMATER</t>
  </si>
  <si>
    <t>SEE</t>
  </si>
  <si>
    <t>SEMOB</t>
  </si>
  <si>
    <t>SLU</t>
  </si>
  <si>
    <t>DFTRANS</t>
  </si>
  <si>
    <t>SINESP</t>
  </si>
  <si>
    <t>NOVACAP</t>
  </si>
  <si>
    <t>GAMA RA II</t>
  </si>
  <si>
    <t>TAGUA RA III</t>
  </si>
  <si>
    <t>BRAZLAND RA IV</t>
  </si>
  <si>
    <t>SOBRADINHO RA V</t>
  </si>
  <si>
    <t>PLANALT RA VI</t>
  </si>
  <si>
    <t>BANDEIR RA VIII</t>
  </si>
  <si>
    <t>GUARA RA X</t>
  </si>
  <si>
    <t>CEILANDIA RA IX</t>
  </si>
  <si>
    <t>CRUZEIRO RA XI</t>
  </si>
  <si>
    <t>PARANOA RA VII</t>
  </si>
  <si>
    <t>PLANO PILOTO RA I</t>
  </si>
  <si>
    <t>SAMAMB RA XII</t>
  </si>
  <si>
    <t>STA MA RA XIII</t>
  </si>
  <si>
    <t>SAO SEBT RA XIV</t>
  </si>
  <si>
    <t>LAGO SUL RA XVI</t>
  </si>
  <si>
    <t>CANDANG RA XIX</t>
  </si>
  <si>
    <t>SEC</t>
  </si>
  <si>
    <t>ARQUIVO PUBLICO</t>
  </si>
  <si>
    <t>FAP</t>
  </si>
  <si>
    <t>JBB</t>
  </si>
  <si>
    <t>FJZB</t>
  </si>
  <si>
    <t>SETUL</t>
  </si>
  <si>
    <t>AGUAS CLARAS RA XX</t>
  </si>
  <si>
    <t>RIACHO 2 RA XXI</t>
  </si>
  <si>
    <t>PARK WAY RA XXIV</t>
  </si>
  <si>
    <t>SCIA RA XXV</t>
  </si>
  <si>
    <t>JB RA XXVII</t>
  </si>
  <si>
    <t>AGEFIS</t>
  </si>
  <si>
    <t>VICENTE PIRES RA XXX</t>
  </si>
  <si>
    <t>FERCAL RA XXXI</t>
  </si>
  <si>
    <t>SEGETH</t>
  </si>
  <si>
    <t>IBRAM</t>
  </si>
  <si>
    <t>SEJUS</t>
  </si>
  <si>
    <t>DPDF</t>
  </si>
  <si>
    <t>SEPLAG</t>
  </si>
  <si>
    <t>IPREV-DF</t>
  </si>
  <si>
    <t>SECRIANCA</t>
  </si>
  <si>
    <t>SEDESTMIDH</t>
  </si>
  <si>
    <t>CGDF</t>
  </si>
  <si>
    <t>SERVIÇOS DE CHAVEIRO</t>
  </si>
  <si>
    <t>CADEADO,Material Corpo: latão maciço, haste em aço, Características Adicionais: duas cópias de chaves simples, Tamanho: 30 mm.</t>
  </si>
  <si>
    <t>3.3.90.30.28.02.0002.000040-01</t>
  </si>
  <si>
    <t>CADEADO,Material Corpo: latão maciço, haste em aço, Características Adicionais: duas cópias de chaves simples, Tamanho: 45 mm.</t>
  </si>
  <si>
    <t>3.3.90.30.28.02.0002.000041-01</t>
  </si>
  <si>
    <t>CADEADO,Material Corpo: latão maciço, haste em aço, Características Adicionais: duas cópias de chaves simples, Tamanho: 60 mm.</t>
  </si>
  <si>
    <t>3.3.90.30.28.02.0002.000042-01</t>
  </si>
  <si>
    <t>FECHADURA,Material: metal, Aplicação: porta externa, Características Adicionais: acompanhada de duas cópias de chave, Modelo: tetra</t>
  </si>
  <si>
    <t>3.3.90.30.24.03.0021.000031-01</t>
  </si>
  <si>
    <t>FECHADURA,Material: metal, Aplicação: porta externa com espessura de 30 a 40mm, Distância da Broca: 55mm, Características Adicionais: com cilindro, duas cópias de chave e maçaneta simples</t>
  </si>
  <si>
    <t>3.3.90.30.24.03.0021.000032-01</t>
  </si>
  <si>
    <t>FECHADURA,Material: metal, Aplicação: porta interna com espessura de 30 a 40mm, Distância da Broca: 55mm, Características Adicionais: com cilindro, duas cópias de chave e maçaneta simples</t>
  </si>
  <si>
    <t>3.3.90.30.24.03.0021.000033-01</t>
  </si>
  <si>
    <t>FECHADURA,Material: metal, Aplicação: porta de banheiro, Características Adicionais: com chave fixa e maçaneta simples</t>
  </si>
  <si>
    <t>3.3.90.30.24.03.0021.000034-01</t>
  </si>
  <si>
    <t>FECHADURA,Material: metal, Aplicação: porta de vidro de abrir/bater, Características Adicionais: com cilindro, duas cópias de chave</t>
  </si>
  <si>
    <t>3.3.90.30.24.03.0021.000035-01</t>
  </si>
  <si>
    <t>FECHADURA,Material: em ABS, Aplicação: porta interna e externa, Distância da Broca: 90mm, Tipo: tubular, lockwell, Características Adicionais: lado externo chave, lado interno botão de girar, duas cópias de chave.</t>
  </si>
  <si>
    <t>3.3.90.30.24.03.0021.000036-01</t>
  </si>
  <si>
    <t>FECHADURA,Material: metal, Aplicação: porta interna e externa, Distância da Broca: 70mm, Tipo: tubular, lockwell, Características Adicionais: lado externo chave, lado interno botão de girar, duas cópias de chave.</t>
  </si>
  <si>
    <t>3.3.90.30.24.03.0021.000037-01</t>
  </si>
  <si>
    <t>FECHADURA,Material: metal, Aplicação: porta interna e externa, Distância da Broca: 120mm, Tipo: tubular, lockwell, Características Adicionais: lado externo chave, lado interno botão de girar, duas cópias de chave.</t>
  </si>
  <si>
    <t>3.3.90.30.24.03.0021.000038-01</t>
  </si>
  <si>
    <t>FECHADURA,Material: metal, Aplicação: porta interna e externa, Distância da Broca: 70mm, Características Adicionais: com cilindro, duas cópias de chave, Macaneta: tipo bola.</t>
  </si>
  <si>
    <t>3.3.90.30.24.03.0021.000039-01</t>
  </si>
  <si>
    <t>FECHADURA,Material: metal, Aplicação: porta interna e externa, Distância da Broca: 120mm, Características Adicionais: com cilindro, duas cópias de chave, Macaneta: tipo bola.</t>
  </si>
  <si>
    <t>3.3.90.30.24.03.0021.000040-01</t>
  </si>
  <si>
    <t>FECHADURA,Material: metal, Aplicação: porta externa, Distância da Broca: 20mm, Características Adicionais: perfil estreito, com cilindro, duas cópias de chave e maçaneta "L"</t>
  </si>
  <si>
    <t>3.3.90.30.24.03.0021.000041-01</t>
  </si>
  <si>
    <t>FECHADURA,Material: metal, Aplicação: armário de aço, Comprimento do Tambor: 20mm, Características Adicionais: com cilindro, duas cópias de chave e segredo único.</t>
  </si>
  <si>
    <t>3.3.90.30.24.03.0021.000042-01</t>
  </si>
  <si>
    <t>FECHADURA,Material: metal, Aplicação: gaveteiro, Corpo: 20mm, Diâmetro: 19mm, Características Adicionais: com uma aba frontal sem acessórios, chave escamoteável com 180º de rotação, dois pontos de extração.</t>
  </si>
  <si>
    <t>3.3.90.30.24.03.0021.000043-01</t>
  </si>
  <si>
    <t>FECHADURA,Material: metal, Aplicação: gaveta, Características Adicionais: com cilindro de 22mm, duas cópias de chave</t>
  </si>
  <si>
    <t>3.3.90.30.24.03.0021.000044-01</t>
  </si>
  <si>
    <t>SERVIÇOS DE CHAVEIRO,Descrição: Abertura de fechadura em geral, Tipo: gaveta, armários e cadeados.</t>
  </si>
  <si>
    <t>Serviço</t>
  </si>
  <si>
    <t>3.3.90.39.79.04.0001.000060-01</t>
  </si>
  <si>
    <t>SERVIÇOS DE CHAVEIRO,Descrição: Conserto de fechadura para porta de banheiro, cilindro com chave fixa.</t>
  </si>
  <si>
    <t>3.3.90.39.79.04.0001.000061-01</t>
  </si>
  <si>
    <t>SERVIÇOS DE CHAVEIRO,Descrição: Conserto de fechadura tipo lockwell.</t>
  </si>
  <si>
    <t>3.3.90.39.79.04.0001.000062-01</t>
  </si>
  <si>
    <t>3.3.90.39.79.04.0001.000056-02</t>
  </si>
  <si>
    <t>SERVIÇOS DE CHAVEIRO,Descrição: Conserto de fechadura em geral, Tipo: gaveta, armários e cadeados.</t>
  </si>
  <si>
    <t>3.3.90.39.79.04.0001.000063-01</t>
  </si>
  <si>
    <t>3.3.90.39.79.04.0001.000020-02</t>
  </si>
  <si>
    <t>3.3.90.39.79.04.0001.000026-02</t>
  </si>
  <si>
    <t>SERVIÇOS DE CHAVEIRO,Descrição: Instalação de fechadura de cilindro de porta interna ou externa.</t>
  </si>
  <si>
    <t>3.3.90.39.79.04.0001.000064-01</t>
  </si>
  <si>
    <t>SERVIÇOS DE CHAVEIRO,Descrição: Instalação de fechadura lockwell.</t>
  </si>
  <si>
    <t>3.3.90.39.79.04.0001.000065-01</t>
  </si>
  <si>
    <t>SERVIÇOS DE CHAVEIRO,Descrição: Instalação de fechadura porta de banheiro.</t>
  </si>
  <si>
    <t>3.3.90.39.79.04.0001.000066-01</t>
  </si>
  <si>
    <t>SERVIÇOS DE CHAVEIRO,Descrição: Instalação de fechadura de porta de vidro.</t>
  </si>
  <si>
    <t>3.3.90.39.79.04.0001.000067-01</t>
  </si>
  <si>
    <t>SERVIÇOS DE CHAVEIRO,Descrição: Instalação de fechadura em geral, Tipo: gaveta, armários e cadeados.</t>
  </si>
  <si>
    <t>3.3.90.39.79.04.0001.000068-01</t>
  </si>
  <si>
    <t>3.3.90.39.79.04.0001.000018-02</t>
  </si>
  <si>
    <t>3.3.90.39.79.04.0001.000016-02</t>
  </si>
  <si>
    <t>SERVIÇOS DE CHAVEIRO,Descrição: Troca de segredo de fechadura em geral, Tipo: portas, gavetas, armários e cadeados.</t>
  </si>
  <si>
    <t>3.3.90.39.79.04.0001.000069-01</t>
  </si>
  <si>
    <t>3.3.90.39.79.04.0001.000013-02</t>
  </si>
  <si>
    <t>3.3.90.39.79.04.0001.000027-02</t>
  </si>
  <si>
    <t>3.3.90.39.79.04.0001.000017-02</t>
  </si>
  <si>
    <t>3.3.90.39.79.04.0001.000022-02</t>
  </si>
  <si>
    <t>3.3.90.39.79.04.0001.000012-02</t>
  </si>
  <si>
    <t>3.3.90.39.79.04.0001.000059-02</t>
  </si>
  <si>
    <t>3.3.90.39.79.04.0001.000054-02</t>
  </si>
  <si>
    <t>3.3.90.39.79.04.0001.000005-02</t>
  </si>
  <si>
    <t>SERVIÇOS DE CHAVEIRO,Descrição: Cópia de chave tipo tetra.</t>
  </si>
  <si>
    <t>3.3.90.39.79.04.0001.000009-02</t>
  </si>
  <si>
    <t>3.3.90.39.79.04.0001.000053-02</t>
  </si>
  <si>
    <t>3.3.90.39.79.04.0001.000023-02</t>
  </si>
  <si>
    <t>3.3.90.39.79.04.0001.000057-02</t>
  </si>
  <si>
    <t>3.3.90.39.79.04.0001.000055-02</t>
  </si>
  <si>
    <t>3.3.90.39.79.04.0001.000058-02</t>
  </si>
  <si>
    <t>3.3.90.39.79.04.0001.000033-02</t>
  </si>
  <si>
    <t>Média Consumo (A)</t>
  </si>
  <si>
    <t>-</t>
  </si>
  <si>
    <t>SERVIÇO DE CHAVEIRO, Descrição: Conserto de fechadura de porta</t>
  </si>
  <si>
    <t>3.3.90.39.79.04.0001.000012-01 - 2 - CACI</t>
  </si>
  <si>
    <t>3.3.90.39.79.04.0001.000013-01 - 2 - CACI</t>
  </si>
  <si>
    <t>3.3.90.39.79.04.0001.000017-01 - 2 - CACI</t>
  </si>
  <si>
    <t>3.3.90.39.79.04.0001.000022-01 - 2 - CACI</t>
  </si>
  <si>
    <t>3.3.90.39.79.04.0001.000023-01 - 2 - CACI</t>
  </si>
  <si>
    <t>3.3.90.39.79.04.0001.000027-01 - 2 - CACI</t>
  </si>
  <si>
    <t>3.3.90.39.79.04.0001.000055-01 - 2 - CACI</t>
  </si>
  <si>
    <t>3.3.90.39.79.04.0001.000057-01 - 2 - CACI</t>
  </si>
  <si>
    <t>3.3.90.39.79.04.0001.000058-01 - 2 - CACI</t>
  </si>
  <si>
    <t>3.3.90.39.79.04.0001.000059-01 - 2 - CACI</t>
  </si>
  <si>
    <t>3.3.90.39.79.04.0001.000033-01 - 2 - CACI</t>
  </si>
  <si>
    <t>FECHADURA</t>
  </si>
  <si>
    <t>3.3.90.30.24.03.0021.000003-01 - 2 - CACI</t>
  </si>
  <si>
    <t>3.3.90.30.24.03.0021.000004-01 - 2 - CACI</t>
  </si>
  <si>
    <t>3.3.90.30.24.03.0021.000014-01 - 2 - CACI</t>
  </si>
  <si>
    <t>3.3.90.39.79.04.0001.000005-01 - 2 - CACI</t>
  </si>
  <si>
    <t>3.3.90.39.79.04.0001.000009-01 - 2 - CACI</t>
  </si>
  <si>
    <t>3.3.90.39.79.04.0001.000026-01 - 2 - CACI</t>
  </si>
  <si>
    <t>3.3.90.39.79.04.0001.000018-01 - 2 - CACI</t>
  </si>
  <si>
    <t>SERVIÇO DE CHAVEIRO</t>
  </si>
  <si>
    <t>3.3.90.39.79.04.0001.000042-01 - 2 - CACI</t>
  </si>
  <si>
    <t>3.3.90.39.79.04.0001.000056-01 - 2 - CACI</t>
  </si>
  <si>
    <t>3.3.90.39.79.04.0001.000016-01 - 2 - CACI</t>
  </si>
  <si>
    <t>3.3.90.39.79.04.0001.000020-01 - 2 - CACI</t>
  </si>
  <si>
    <t>3.3.90.39.79.04.0001.000021-01 - 2 - CACI</t>
  </si>
  <si>
    <t>3.3.90.39.79.04.0001.000019-01 - 2 - CACI</t>
  </si>
  <si>
    <t>3.3.90.39.79.04.0001.000032-01 - 2 - CACI</t>
  </si>
  <si>
    <t>3.3.90.39.79.04.0001.000054-01 - 2 - CACI</t>
  </si>
  <si>
    <t>3.3.90.39.79.04.0001.000053-01 - 2 - CACI</t>
  </si>
  <si>
    <t>3.3.90.39.79.04.0001.000013-01 - 14 - GVG</t>
  </si>
  <si>
    <t>3.3.90.39.79.04.0001.000018-01 - 14 - GVG</t>
  </si>
  <si>
    <t>3.3.90.39.79.04.0001.000021-01 - 14 - GVG</t>
  </si>
  <si>
    <t>3.3.90.39.79.04.0001.000026-01 - 14 - GVG</t>
  </si>
  <si>
    <t>3.3.90.39.79.04.0001.000009-01 - 14 - GVG</t>
  </si>
  <si>
    <t>3.3.90.39.79.04.0001.000020-01 - 14 - GVG</t>
  </si>
  <si>
    <t>3.3.90.39.79.04.0001.000016-01 - 14 - GVG</t>
  </si>
  <si>
    <t>3.3.90.39.79.04.0001.000019-01 - 14 - GVG</t>
  </si>
  <si>
    <t>3.3.90.39.79.04.0001.000032-01 - 14 - GVG</t>
  </si>
  <si>
    <t>3.3.90.39.79.04.0001.000053-01 - 14 - GVG</t>
  </si>
  <si>
    <t>3.3.90.39.79.04.0001.000056-01 - 14 - GVG</t>
  </si>
  <si>
    <t>3.3.90.39.79.04.0001.000022-01 - 20 - PGDF</t>
  </si>
  <si>
    <t>3.3.90.39.79.04.0001.000027-01 - 20 - PGDF</t>
  </si>
  <si>
    <t>3.3.90.39.79.04.0001.000013-01 - 20 - PGDF</t>
  </si>
  <si>
    <t>3.3.90.39.79.04.0001.000017-01 - 20 - PGDF</t>
  </si>
  <si>
    <t>3.3.90.30.24.03.0021.000014-01 - 20 - PGDF</t>
  </si>
  <si>
    <t>3.3.90.39.79.04.0001.000018-01 - 20 - PGDF</t>
  </si>
  <si>
    <t>3.3.90.39.79.04.0001.000026-01 - 20 - PGDF</t>
  </si>
  <si>
    <t>3.3.90.39.79.04.0001.000012-01 - 20 - PGDF</t>
  </si>
  <si>
    <t>3.3.90.39.79.04.0001.000009-01 - 20 - PGDF</t>
  </si>
  <si>
    <t>3.3.90.39.79.04.0001.000057-01 - 20 - PGDF</t>
  </si>
  <si>
    <t>3.3.90.39.79.04.0001.000020-01 - 20 - PGDF</t>
  </si>
  <si>
    <t>3.3.90.39.79.04.0001.000016-01 - 20 - PGDF</t>
  </si>
  <si>
    <t>3.3.90.39.79.04.0001.000019-01 - 20 - PGDF</t>
  </si>
  <si>
    <t>3.3.90.39.79.04.0001.000056-01 - 20 - PGDF</t>
  </si>
  <si>
    <t>3.3.90.39.79.04.0001.000005-01 - 20 - PGDF</t>
  </si>
  <si>
    <t>3.3.90.39.79.04.0001.000032-01 - 20 - PGDF</t>
  </si>
  <si>
    <t>3.3.90.39.79.04.0001.000054-01 - 20 - PGDF</t>
  </si>
  <si>
    <t>3.3.90.39.79.04.0001.000053-01 - 20 - PGDF</t>
  </si>
  <si>
    <t>3.3.90.39.79.04.0001.000012-01 - 40 - SEF</t>
  </si>
  <si>
    <t>3.3.90.39.79.04.0001.000022-01 - 40 - SEF</t>
  </si>
  <si>
    <t>3.3.90.39.79.04.0001.000027-01 - 40 - SEF</t>
  </si>
  <si>
    <t>3.3.90.39.79.04.0001.000013-01 - 40 - SEF</t>
  </si>
  <si>
    <t>3.3.90.39.79.04.0001.000017-01 - 40 - SEF</t>
  </si>
  <si>
    <t>3.3.90.39.79.04.0001.000054-01 - 40 - SEF</t>
  </si>
  <si>
    <t>3.3.90.39.79.04.0001.000055-01 - 40 - SEF</t>
  </si>
  <si>
    <t>3.3.90.39.79.04.0001.000058-01 - 40 - SEF</t>
  </si>
  <si>
    <t>3.3.90.39.79.04.0001.000059-01 - 40 - SEF</t>
  </si>
  <si>
    <t>3.3.90.39.79.04.0001.000005-01 - 40 - SEF</t>
  </si>
  <si>
    <t>3.3.90.39.79.04.0001.000023-01 - 40 - SEF</t>
  </si>
  <si>
    <t>3.3.90.39.79.04.0001.000033-01 - 40 - SEF</t>
  </si>
  <si>
    <t>3.3.90.39.79.04.0001.000057-01 - 40 - SEF</t>
  </si>
  <si>
    <t>3.3.90.39.79.04.0001.000009-01 - 40 - SEF</t>
  </si>
  <si>
    <t>3.3.90.39.79.04.0001.000026-01 - 40 - SEF</t>
  </si>
  <si>
    <t>3.3.90.30.24.03.0021.000014-01 - 40 - SEF</t>
  </si>
  <si>
    <t>3.3.90.30.24.03.0021.000003-01 - 40 - SEF</t>
  </si>
  <si>
    <t>3.3.90.30.24.03.0021.000004-01 - 40 - SEF</t>
  </si>
  <si>
    <t>3.3.90.39.79.04.0001.000018-01 - 40 - SEF</t>
  </si>
  <si>
    <t>3.3.90.39.79.04.0001.000020-01 - 40 - SEF</t>
  </si>
  <si>
    <t>3.3.90.39.79.04.0001.000056-01 - 40 - SEF</t>
  </si>
  <si>
    <t>3.3.90.39.79.04.0001.000021-01 - 40 - SEF</t>
  </si>
  <si>
    <t>3.3.90.39.79.04.0001.000032-01 - 40 - SEF</t>
  </si>
  <si>
    <t>3.3.90.39.79.04.0001.000019-01 - 40 - SEF</t>
  </si>
  <si>
    <t>3.3.90.39.79.04.0001.000016-01 - 40 - SEF</t>
  </si>
  <si>
    <t>3.3.90.39.79.04.0001.000053-01 - 40 - SEF</t>
  </si>
  <si>
    <t>3.3.90.39.79.04.0001.000016-01 - 50 - SSP</t>
  </si>
  <si>
    <t>3.3.90.39.79.04.0001.000055-01 - 50 - SSP</t>
  </si>
  <si>
    <t>3.3.90.30.24.03.0021.000003-01 - 50 - SSP</t>
  </si>
  <si>
    <t>3.3.90.39.79.04.0001.000018-01 - 50 - SSP</t>
  </si>
  <si>
    <t>3.3.90.39.79.04.0001.000032-01 - 50 - SSP</t>
  </si>
  <si>
    <t>3.3.90.39.79.04.0001.000019-01 - 50 - SSP</t>
  </si>
  <si>
    <t>3.3.90.30.24.03.0021.000004-01 - 50 - SSP</t>
  </si>
  <si>
    <t>3.3.90.30.24.03.0021.000014-01 - 50 - SSP</t>
  </si>
  <si>
    <t>3.3.90.39.79.04.0001.000005-01 - 50 - SSP</t>
  </si>
  <si>
    <t>3.3.90.39.79.04.0001.000056-01 - 50 - SSP</t>
  </si>
  <si>
    <t>3.3.90.39.79.04.0001.000009-01 - 50 - SSP</t>
  </si>
  <si>
    <t>3.3.90.39.79.04.0001.000053-01 - 50 - SSP</t>
  </si>
  <si>
    <t>3.3.90.39.79.04.0001.000013-01 - 52 - PCDF</t>
  </si>
  <si>
    <t>3.3.90.39.79.04.0001.000017-01 - 52 - PCDF</t>
  </si>
  <si>
    <t>3.3.90.39.79.04.0001.000018-01 - 52 - PCDF</t>
  </si>
  <si>
    <t>3.3.90.39.79.04.0001.000020-01 - 52 - PCDF</t>
  </si>
  <si>
    <t>3.3.90.39.79.04.0001.000022-01 - 52 - PCDF</t>
  </si>
  <si>
    <t>3.3.90.39.79.04.0001.000023-01 - 52 - PCDF</t>
  </si>
  <si>
    <t>3.3.90.39.79.04.0001.000027-01 - 52 - PCDF</t>
  </si>
  <si>
    <t>3.3.90.39.79.04.0001.000058-01 - 52 - PCDF</t>
  </si>
  <si>
    <t>3.3.90.39.79.04.0001.000059-01 - 52 - PCDF</t>
  </si>
  <si>
    <t>3.3.90.30.24.03.0021.000014-01 - 52 - PCDF</t>
  </si>
  <si>
    <t>3.3.90.39.79.04.0001.000019-01 - 52 - PCDF</t>
  </si>
  <si>
    <t>3.3.90.39.79.04.0001.000021-01 - 52 - PCDF</t>
  </si>
  <si>
    <t>3.3.90.39.79.04.0001.000026-01 - 52 - PCDF</t>
  </si>
  <si>
    <t>3.3.90.39.79.04.0001.000033-01 - 52 - PCDF</t>
  </si>
  <si>
    <t>3.3.90.39.79.04.0001.000055-01 - 52 - PCDF</t>
  </si>
  <si>
    <t>3.3.90.39.79.04.0001.000057-01 - 52 - PCDF</t>
  </si>
  <si>
    <t>3.3.90.30.24.03.0021.000003-01 - 52 - PCDF</t>
  </si>
  <si>
    <t>3.3.90.30.24.03.0021.000004-01 - 52 - PCDF</t>
  </si>
  <si>
    <t>3.3.90.39.79.04.0001.000005-01 - 52 - PCDF</t>
  </si>
  <si>
    <t>3.3.90.39.79.04.0001.000009-01 - 52 - PCDF</t>
  </si>
  <si>
    <t>3.3.90.39.79.04.0001.000032-01 - 52 - PCDF</t>
  </si>
  <si>
    <t>3.3.90.39.79.04.0001.000012-01 - 52 - PCDF</t>
  </si>
  <si>
    <t>3.3.90.39.79.04.0001.000056-01 - 52 - PCDF</t>
  </si>
  <si>
    <t>3.3.90.39.79.04.0001.000016-01 - 52 - PCDF</t>
  </si>
  <si>
    <t>3.3.90.39.79.04.0001.000053-01 - 52 - PCDF</t>
  </si>
  <si>
    <t>3.3.90.30.24.03.0021.000004-01 - 53 - CBMDF</t>
  </si>
  <si>
    <t>3.3.90.30.24.03.0021.000003-01 - 53 - CBMDF</t>
  </si>
  <si>
    <t>3.3.90.39.79.04.0001.000055-01 - 54 - PMDF</t>
  </si>
  <si>
    <t>3.3.90.39.79.04.0001.000053-01 - 54 - PMDF</t>
  </si>
  <si>
    <t>3.3.90.39.79.04.0001.000013-01 - 56 - FUNAP</t>
  </si>
  <si>
    <t>3.3.90.39.79.04.0001.000020-01 - 56 - FUNAP</t>
  </si>
  <si>
    <t>3.3.90.39.79.04.0001.000023-01 - 56 - FUNAP</t>
  </si>
  <si>
    <t>3.3.90.39.79.04.0001.000033-01 - 56 - FUNAP</t>
  </si>
  <si>
    <t>3.3.90.39.79.04.0001.000053-01 - 56 - FUNAP</t>
  </si>
  <si>
    <t>3.3.90.39.79.04.0001.000055-01 - 56 - FUNAP</t>
  </si>
  <si>
    <t>3.3.90.39.79.04.0001.000055-01 - 64 - FEPECS</t>
  </si>
  <si>
    <t>3.3.90.39.79.04.0001.000057-01 - 64 - FEPECS</t>
  </si>
  <si>
    <t>3.3.90.30.24.03.0021.000014-01 - 64 - FEPECS</t>
  </si>
  <si>
    <t>3.3.90.39.79.04.0001.000018-01 - 64 - FEPECS</t>
  </si>
  <si>
    <t>3.3.90.39.79.04.0001.000033-01 - 64 - FEPECS</t>
  </si>
  <si>
    <t>3.3.90.39.79.04.0001.000058-01 - 64 - FEPECS</t>
  </si>
  <si>
    <t>3.3.90.39.79.04.0001.000009-01 - 64 - FEPECS</t>
  </si>
  <si>
    <t>3.3.90.30.24.03.0021.000004-01 - 64 - FEPECS</t>
  </si>
  <si>
    <t>3.3.90.39.79.04.0001.000023-01 - 64 - FEPECS</t>
  </si>
  <si>
    <t>3.3.90.39.79.04.0001.000059-01 - 64 - FEPECS</t>
  </si>
  <si>
    <t>3.3.90.39.79.04.0001.000005-01 - 64 - FEPECS</t>
  </si>
  <si>
    <t>3.3.90.39.79.04.0001.000026-01 - 64 - FEPECS</t>
  </si>
  <si>
    <t>3.3.90.39.79.04.0001.000021-01 - 64 - FEPECS</t>
  </si>
  <si>
    <t>3.3.90.30.24.03.0021.000003-01 - 64 - FEPECS</t>
  </si>
  <si>
    <t>3.3.90.39.79.04.0001.000020-01 - 64 - FEPECS</t>
  </si>
  <si>
    <t>3.3.90.39.79.04.0001.000016-01 - 64 - FEPECS</t>
  </si>
  <si>
    <t>3.3.90.39.79.04.0001.000053-01 - 64 - FEPECS</t>
  </si>
  <si>
    <t>3.3.90.39.79.04.0001.000019-01 - 64 - FEPECS</t>
  </si>
  <si>
    <t>3.3.90.39.79.04.0001.000056-01 - 64 - FEPECS</t>
  </si>
  <si>
    <t>3.3.90.39.79.04.0001.000032-01 - 64 - FEPECS</t>
  </si>
  <si>
    <t>3.3.90.39.79.04.0001.000054-01 - 64 - FEPECS</t>
  </si>
  <si>
    <t>3.3.90.39.79.04.0001.000013-01 - 70 - SEAGRI</t>
  </si>
  <si>
    <t>3.3.90.39.79.04.0001.000027-01 - 70 - SEAGRI</t>
  </si>
  <si>
    <t>3.3.90.39.79.04.0001.000054-01 - 70 - SEAGRI</t>
  </si>
  <si>
    <t>3.3.90.39.79.04.0001.000017-01 - 70 - SEAGRI</t>
  </si>
  <si>
    <t>3.3.90.39.79.04.0001.000022-01 - 70 - SEAGRI</t>
  </si>
  <si>
    <t>3.3.90.39.79.04.0001.000018-01 - 70 - SEAGRI</t>
  </si>
  <si>
    <t>3.3.90.30.24.03.0021.000014-01 - 70 - SEAGRI</t>
  </si>
  <si>
    <t>3.3.90.39.79.04.0001.000005-01 - 70 - SEAGRI</t>
  </si>
  <si>
    <t>3.3.90.39.79.04.0001.000009-01 - 70 - SEAGRI</t>
  </si>
  <si>
    <t>3.3.90.39.79.04.0001.000012-01 - 70 - SEAGRI</t>
  </si>
  <si>
    <t>3.3.90.39.79.04.0001.000026-01 - 70 - SEAGRI</t>
  </si>
  <si>
    <t>3.3.90.39.79.04.0001.000033-01 - 70 - SEAGRI</t>
  </si>
  <si>
    <t>3.3.90.39.79.04.0001.000058-01 - 70 - SEAGRI</t>
  </si>
  <si>
    <t>3.3.90.39.79.04.0001.000021-01 - 70 - SEAGRI</t>
  </si>
  <si>
    <t>3.3.90.39.79.04.0001.000055-01 - 70 - SEAGRI</t>
  </si>
  <si>
    <t>3.3.90.39.79.04.0001.000057-01 - 70 - SEAGRI</t>
  </si>
  <si>
    <t>3.3.90.39.79.04.0001.000059-01 - 70 - SEAGRI</t>
  </si>
  <si>
    <t>3.3.90.30.24.03.0021.000003-01 - 70 - SEAGRI</t>
  </si>
  <si>
    <t>3.3.90.30.24.03.0021.000004-01 - 70 - SEAGRI</t>
  </si>
  <si>
    <t>3.3.90.39.79.04.0001.000023-01 - 70 - SEAGRI</t>
  </si>
  <si>
    <t>3.3.90.39.79.04.0001.000016-01 - 70 - SEAGRI</t>
  </si>
  <si>
    <t>3.3.90.39.79.04.0001.000020-01 - 70 - SEAGRI</t>
  </si>
  <si>
    <t>3.3.90.39.79.04.0001.000019-01 - 70 - SEAGRI</t>
  </si>
  <si>
    <t>3.3.90.39.79.04.0001.000032-01 - 70 - SEAGRI</t>
  </si>
  <si>
    <t>3.3.90.39.79.04.0001.000056-01 - 70 - SEAGRI</t>
  </si>
  <si>
    <t>3.3.90.39.79.04.0001.000053-01 - 70 - SEAGRI</t>
  </si>
  <si>
    <t>3.3.90.39.79.04.0001.000018-01 - 72 - EMATER</t>
  </si>
  <si>
    <t>3.3.90.39.79.04.0001.000055-01 - 72 - EMATER</t>
  </si>
  <si>
    <t>3.3.90.39.79.04.0001.000009-01 - 72 - EMATER</t>
  </si>
  <si>
    <t>3.3.90.39.79.04.0001.000057-01 - 72 - EMATER</t>
  </si>
  <si>
    <t>3.3.90.39.79.04.0001.000053-01 - 72 - EMATER</t>
  </si>
  <si>
    <t>3.3.90.39.79.04.0001.000018-01 - 80 - SEE</t>
  </si>
  <si>
    <t>3.3.90.39.79.04.0001.000012-01 - 80 - SEE</t>
  </si>
  <si>
    <t>3.3.90.39.79.04.0001.000021-01 - 80 - SEE</t>
  </si>
  <si>
    <t>3.3.90.39.79.04.0001.000053-01 - 80 - SEE</t>
  </si>
  <si>
    <t>3.3.90.39.79.04.0001.000005-01 - 80 - SEE</t>
  </si>
  <si>
    <t>3.3.90.39.79.04.0001.000026-01 - 80 - SEE</t>
  </si>
  <si>
    <t>3.3.90.39.79.04.0001.000032-01 - 80 - SEE</t>
  </si>
  <si>
    <t>3.3.90.30.24.03.0021.000014-01 - 80 - SEE</t>
  </si>
  <si>
    <t>3.3.90.39.79.04.0001.000009-01 - 80 - SEE</t>
  </si>
  <si>
    <t>3.3.90.39.79.04.0001.000019-01 - 80 - SEE</t>
  </si>
  <si>
    <t>3.3.90.39.79.04.0001.000020-01 - 80 - SEE</t>
  </si>
  <si>
    <t>3.3.90.39.79.04.0001.000016-01 - 80 - SEE</t>
  </si>
  <si>
    <t>3.3.90.39.79.04.0001.000056-01 - 80 - SEE</t>
  </si>
  <si>
    <t>3.3.90.30.24.03.0021.000003-01 - 80 - SEE</t>
  </si>
  <si>
    <t>3.3.90.30.24.03.0021.000004-01 - 80 - SEE</t>
  </si>
  <si>
    <t>3.3.90.30.24.03.0021.000003-01 - 90 - SEMOB</t>
  </si>
  <si>
    <t>3.3.90.39.79.04.0001.000053-01 - 90 - SEMOB</t>
  </si>
  <si>
    <t>3.3.90.39.79.04.0001.000057-01 - 90 - SEMOB</t>
  </si>
  <si>
    <t>3.3.90.39.79.04.0001.000020-01 - 94 - SLU</t>
  </si>
  <si>
    <t>3.3.90.39.79.04.0001.000032-01 - 94 - SLU</t>
  </si>
  <si>
    <t>3.3.90.39.79.04.0001.000056-01 - 94 - SLU</t>
  </si>
  <si>
    <t>3.3.90.30.24.03.0021.000003-01 - 94 - SLU</t>
  </si>
  <si>
    <t>3.3.90.39.79.04.0001.000019-01 - 94 - SLU</t>
  </si>
  <si>
    <t>3.3.90.39.79.04.0001.000057-01 - 98 - DFTRANS</t>
  </si>
  <si>
    <t>3.3.90.39.79.04.0001.000059-01 - 98 - DFTRANS</t>
  </si>
  <si>
    <t>3.3.90.39.79.04.0001.000021-01 - 98 - DFTRANS</t>
  </si>
  <si>
    <t>3.3.90.30.24.03.0021.000014-01 - 98 - DFTRANS</t>
  </si>
  <si>
    <t>3.3.90.30.24.03.0021.000004-01 - 98 - DFTRANS</t>
  </si>
  <si>
    <t>3.3.90.39.79.04.0001.000009-01 - 98 - DFTRANS</t>
  </si>
  <si>
    <t>3.3.90.39.79.04.0001.000018-01 - 98 - DFTRANS</t>
  </si>
  <si>
    <t>3.3.90.39.79.04.0001.000032-01 - 98 - DFTRANS</t>
  </si>
  <si>
    <t>3.3.90.39.79.04.0001.000019-01 - 98 - DFTRANS</t>
  </si>
  <si>
    <t>3.3.90.39.79.04.0001.000016-01 - 98 - DFTRANS</t>
  </si>
  <si>
    <t>3.3.90.39.79.04.0001.000053-01 - 98 - DFTRANS</t>
  </si>
  <si>
    <t>3.3.90.39.79.04.0001.000013-01 - 110 - SINESP</t>
  </si>
  <si>
    <t>3.3.90.39.79.04.0001.000017-01 - 110 - SINESP</t>
  </si>
  <si>
    <t>3.3.90.39.79.04.0001.000018-01 - 110 - SINESP</t>
  </si>
  <si>
    <t>3.3.90.39.79.04.0001.000020-01 - 110 - SINESP</t>
  </si>
  <si>
    <t>3.3.90.39.79.04.0001.000056-01 - 110 - SINESP</t>
  </si>
  <si>
    <t>3.3.90.30.24.03.0021.000004-01 - 110 - SINESP</t>
  </si>
  <si>
    <t>3.3.90.39.79.04.0001.000032-01 - 110 - SINESP</t>
  </si>
  <si>
    <t>3.3.90.39.79.04.0001.000016-01 - 110 - SINESP</t>
  </si>
  <si>
    <t>3.3.90.39.79.04.0001.000053-01 - 110 - SINESP</t>
  </si>
  <si>
    <t>3.3.90.30.24.03.0021.000004-01 - 112 - NOVACAP</t>
  </si>
  <si>
    <t>3.3.90.30.24.03.0021.000003-01 - 112 - NOVACAP</t>
  </si>
  <si>
    <t>3.3.90.39.79.04.0001.000022-01 - 131 - GAMA RA II</t>
  </si>
  <si>
    <t>3.3.90.39.79.04.0001.000013-01 - 131 - GAMA RA II</t>
  </si>
  <si>
    <t>3.3.90.39.79.04.0001.000017-01 - 131 - GAMA RA II</t>
  </si>
  <si>
    <t>3.3.90.39.79.04.0001.000027-01 - 131 - GAMA RA II</t>
  </si>
  <si>
    <t>3.3.90.39.79.04.0001.000033-01 - 131 - GAMA RA II</t>
  </si>
  <si>
    <t>3.3.90.39.79.04.0001.000055-01 - 131 - GAMA RA II</t>
  </si>
  <si>
    <t>3.3.90.39.79.04.0001.000057-01 - 131 - GAMA RA II</t>
  </si>
  <si>
    <t>3.3.90.39.79.04.0001.000058-01 - 131 - GAMA RA II</t>
  </si>
  <si>
    <t>3.3.90.39.79.04.0001.000059-01 - 131 - GAMA RA II</t>
  </si>
  <si>
    <t>3.3.90.39.79.04.0001.000023-01 - 131 - GAMA RA II</t>
  </si>
  <si>
    <t>3.3.90.30.24.03.0021.000003-01 - 131 - GAMA RA II</t>
  </si>
  <si>
    <t>3.3.90.39.79.04.0001.000021-01 - 131 - GAMA RA II</t>
  </si>
  <si>
    <t>3.3.90.39.79.04.0001.000019-01 - 131 - GAMA RA II</t>
  </si>
  <si>
    <t>3.3.90.30.24.03.0021.000014-01 - 131 - GAMA RA II</t>
  </si>
  <si>
    <t>3.3.90.39.79.04.0001.000026-01 - 131 - GAMA RA II</t>
  </si>
  <si>
    <t>3.3.90.30.24.03.0021.000004-01 - 131 - GAMA RA II</t>
  </si>
  <si>
    <t>3.3.90.39.79.04.0001.000056-01 - 131 - GAMA RA II</t>
  </si>
  <si>
    <t>3.3.90.39.79.04.0001.000020-01 - 131 - GAMA RA II</t>
  </si>
  <si>
    <t>3.3.90.39.79.04.0001.000032-01 - 131 - GAMA RA II</t>
  </si>
  <si>
    <t>3.3.90.39.79.04.0001.000053-01 - 131 - GAMA RA II</t>
  </si>
  <si>
    <t>3.3.90.39.79.04.0001.000016-01 - 131 - GAMA RA II</t>
  </si>
  <si>
    <t>3.3.90.39.79.04.0001.000005-01 - 132 - TAGUA RA III</t>
  </si>
  <si>
    <t>3.3.90.39.79.04.0001.000009-01 - 132 - TAGUA RA III</t>
  </si>
  <si>
    <t>3.3.90.39.79.04.0001.000013-01 - 132 - TAGUA RA III</t>
  </si>
  <si>
    <t>3.3.90.39.79.04.0001.000022-01 - 132 - TAGUA RA III</t>
  </si>
  <si>
    <t>3.3.90.39.79.04.0001.000057-01 - 132 - TAGUA RA III</t>
  </si>
  <si>
    <t>3.3.90.30.24.03.0021.000014-01 - 132 - TAGUA RA III</t>
  </si>
  <si>
    <t>3.3.90.39.79.04.0001.000020-01 - 132 - TAGUA RA III</t>
  </si>
  <si>
    <t>3.3.90.39.79.04.0001.000023-01 - 132 - TAGUA RA III</t>
  </si>
  <si>
    <t>3.3.90.39.79.04.0001.000026-01 - 132 - TAGUA RA III</t>
  </si>
  <si>
    <t>3.3.90.39.79.04.0001.000032-01 - 132 - TAGUA RA III</t>
  </si>
  <si>
    <t>3.3.90.39.79.04.0001.000056-01 - 132 - TAGUA RA III</t>
  </si>
  <si>
    <t>3.3.90.39.79.04.0001.000019-01 - 132 - TAGUA RA III</t>
  </si>
  <si>
    <t>3.3.90.39.79.04.0001.000021-01 - 132 - TAGUA RA III</t>
  </si>
  <si>
    <t>3.3.90.30.24.03.0021.000003-01 - 132 - TAGUA RA III</t>
  </si>
  <si>
    <t>3.3.90.39.79.04.0001.000016-01 - 132 - TAGUA RA III</t>
  </si>
  <si>
    <t>3.3.90.30.24.03.0021.000004-01 - 132 - TAGUA RA III</t>
  </si>
  <si>
    <t>3.3.90.39.79.04.0001.000013-01 - 133 - BRAZLAND RA IV</t>
  </si>
  <si>
    <t>3.3.90.39.79.04.0001.000017-01 - 133 - BRAZLAND RA IV</t>
  </si>
  <si>
    <t>3.3.90.39.79.04.0001.000022-01 - 133 - BRAZLAND RA IV</t>
  </si>
  <si>
    <t>3.3.90.39.79.04.0001.000027-01 - 133 - BRAZLAND RA IV</t>
  </si>
  <si>
    <t>3.3.90.39.79.04.0001.000054-01 - 133 - BRAZLAND RA IV</t>
  </si>
  <si>
    <t>3.3.90.39.79.04.0001.000055-01 - 133 - BRAZLAND RA IV</t>
  </si>
  <si>
    <t>3.3.90.39.79.04.0001.000057-01 - 133 - BRAZLAND RA IV</t>
  </si>
  <si>
    <t>3.3.90.39.79.04.0001.000058-01 - 133 - BRAZLAND RA IV</t>
  </si>
  <si>
    <t>3.3.90.39.79.04.0001.000059-01 - 133 - BRAZLAND RA IV</t>
  </si>
  <si>
    <t>3.3.90.39.79.04.0001.000023-01 - 133 - BRAZLAND RA IV</t>
  </si>
  <si>
    <t>3.3.90.30.24.03.0021.000003-01 - 133 - BRAZLAND RA IV</t>
  </si>
  <si>
    <t>3.3.90.30.24.03.0021.000004-01 - 133 - BRAZLAND RA IV</t>
  </si>
  <si>
    <t>3.3.90.30.24.03.0021.000014-01 - 133 - BRAZLAND RA IV</t>
  </si>
  <si>
    <t>3.3.90.39.79.04.0001.000009-01 - 133 - BRAZLAND RA IV</t>
  </si>
  <si>
    <t>3.3.90.39.79.04.0001.000016-01 - 133 - BRAZLAND RA IV</t>
  </si>
  <si>
    <t>3.3.90.39.79.04.0001.000018-01 - 133 - BRAZLAND RA IV</t>
  </si>
  <si>
    <t>3.3.90.39.79.04.0001.000019-01 - 133 - BRAZLAND RA IV</t>
  </si>
  <si>
    <t>3.3.90.39.79.04.0001.000021-01 - 133 - BRAZLAND RA IV</t>
  </si>
  <si>
    <t>3.3.90.39.79.04.0001.000026-01 - 133 - BRAZLAND RA IV</t>
  </si>
  <si>
    <t>3.3.90.39.79.04.0001.000056-01 - 133 - BRAZLAND RA IV</t>
  </si>
  <si>
    <t>3.3.90.39.79.04.0001.000012-01 - 133 - BRAZLAND RA IV</t>
  </si>
  <si>
    <t>3.3.90.39.79.04.0001.000020-01 - 133 - BRAZLAND RA IV</t>
  </si>
  <si>
    <t>3.3.90.39.79.04.0001.000032-01 - 133 - BRAZLAND RA IV</t>
  </si>
  <si>
    <t>3.3.90.39.79.04.0001.000053-01 - 133 - BRAZLAND RA IV</t>
  </si>
  <si>
    <t>3.3.90.39.79.04.0001.000016-01 - 134 - SOBRADINHO RA V</t>
  </si>
  <si>
    <t>3.3.90.30.24.03.0021.000003-01 - 134 - SOBRADINHO RA V</t>
  </si>
  <si>
    <t>3.3.90.30.24.03.0021.000004-01 - 134 - SOBRADINHO RA V</t>
  </si>
  <si>
    <t>3.3.90.30.24.03.0021.000014-01 - 135 - PLANALT RA VI</t>
  </si>
  <si>
    <t>3.3.90.39.79.04.0001.000009-01 - 135 - PLANALT RA VI</t>
  </si>
  <si>
    <t>3.3.90.39.79.04.0001.000018-01 - 135 - PLANALT RA VI</t>
  </si>
  <si>
    <t>3.3.90.39.79.04.0001.000026-01 - 135 - PLANALT RA VI</t>
  </si>
  <si>
    <t>3.3.90.39.79.04.0001.000019-01 - 135 - PLANALT RA VI</t>
  </si>
  <si>
    <t>3.3.90.39.79.04.0001.000032-01 - 135 - PLANALT RA VI</t>
  </si>
  <si>
    <t>3.3.90.39.79.04.0001.000016-01 - 135 - PLANALT RA VI</t>
  </si>
  <si>
    <t>3.3.90.39.79.04.0001.000021-01 - 135 - PLANALT RA VI</t>
  </si>
  <si>
    <t>3.3.90.30.24.03.0021.000003-01 - 135 - PLANALT RA VI</t>
  </si>
  <si>
    <t>3.3.90.39.79.04.0001.000053-01 - 135 - PLANALT RA VI</t>
  </si>
  <si>
    <t>3.3.90.39.79.04.0001.000023-01 - 136 - BANDEIR RA VIII</t>
  </si>
  <si>
    <t>3.3.90.39.79.04.0001.000016-01 - 136 - BANDEIR RA VIII</t>
  </si>
  <si>
    <t>3.3.90.39.79.04.0001.000020-01 - 136 - BANDEIR RA VIII</t>
  </si>
  <si>
    <t>3.3.90.30.24.03.0021.000014-01 - 136 - BANDEIR RA VIII</t>
  </si>
  <si>
    <t>3.3.90.39.79.04.0001.000005-01 - 136 - BANDEIR RA VIII</t>
  </si>
  <si>
    <t>3.3.90.39.79.04.0001.000019-01 - 136 - BANDEIR RA VIII</t>
  </si>
  <si>
    <t>3.3.90.39.79.04.0001.000057-01 - 136 - BANDEIR RA VIII</t>
  </si>
  <si>
    <t>3.3.90.39.79.04.0001.000021-01 - 136 - BANDEIR RA VIII</t>
  </si>
  <si>
    <t>3.3.90.39.79.04.0001.000026-01 - 136 - BANDEIR RA VIII</t>
  </si>
  <si>
    <t>3.3.90.39.79.04.0001.000056-01 - 136 - BANDEIR RA VIII</t>
  </si>
  <si>
    <t>3.3.90.30.24.03.0021.000003-01 - 136 - BANDEIR RA VIII</t>
  </si>
  <si>
    <t>3.3.90.30.24.03.0021.000004-01 - 136 - BANDEIR RA VIII</t>
  </si>
  <si>
    <t>3.3.90.39.79.04.0001.000009-01 - 136 - BANDEIR RA VIII</t>
  </si>
  <si>
    <t>3.3.90.39.79.04.0001.000032-01 - 136 - BANDEIR RA VIII</t>
  </si>
  <si>
    <t>3.3.90.39.79.04.0001.000053-01 - 136 - BANDEIR RA VIII</t>
  </si>
  <si>
    <t>3.3.90.39.79.04.0001.000009-01 - 137 - GUARA RA X</t>
  </si>
  <si>
    <t>3.3.90.39.79.04.0001.000026-01 - 137 - GUARA RA X</t>
  </si>
  <si>
    <t>3.3.90.39.79.04.0001.000012-01 - 137 - GUARA RA X</t>
  </si>
  <si>
    <t>3.3.90.39.79.04.0001.000054-01 - 137 - GUARA RA X</t>
  </si>
  <si>
    <t>3.3.90.30.24.03.0021.000004-01 - 137 - GUARA RA X</t>
  </si>
  <si>
    <t>3.3.90.39.79.04.0001.000005-01 - 137 - GUARA RA X</t>
  </si>
  <si>
    <t>3.3.90.39.79.04.0001.000019-01 - 137 - GUARA RA X</t>
  </si>
  <si>
    <t>3.3.90.39.79.04.0001.000032-01 - 137 - GUARA RA X</t>
  </si>
  <si>
    <t>3.3.90.39.79.04.0001.000053-01 - 137 - GUARA RA X</t>
  </si>
  <si>
    <t>3.3.90.30.24.03.0021.000003-01 - 137 - GUARA RA X</t>
  </si>
  <si>
    <t>3.3.90.39.79.04.0001.000056-01 - 137 - GUARA RA X</t>
  </si>
  <si>
    <t>3.3.90.39.79.04.0001.000016-01 - 137 - GUARA RA X</t>
  </si>
  <si>
    <t>3.3.90.39.79.04.0001.000020-01 - 137 - GUARA RA X</t>
  </si>
  <si>
    <t>3.3.90.30.24.03.0021.000014-01 - 138 - CEILANDIA RA IX</t>
  </si>
  <si>
    <t>3.3.90.30.24.03.0021.000004-01 - 138 - CEILANDIA RA IX</t>
  </si>
  <si>
    <t>3.3.90.30.24.03.0021.000003-01 - 139 - CRUZEIRO RA XI</t>
  </si>
  <si>
    <t>3.3.90.30.24.03.0021.000004-01 - 139 - CRUZEIRO RA XI</t>
  </si>
  <si>
    <t>3.3.90.39.79.04.0001.000023-01 - 140 - PARANOA RA VII</t>
  </si>
  <si>
    <t>3.3.90.30.24.03.0021.000003-01 - 140 - PARANOA RA VII</t>
  </si>
  <si>
    <t>3.3.90.39.79.04.0001.000033-01 - 140 - PARANOA RA VII</t>
  </si>
  <si>
    <t>3.3.90.39.79.04.0001.000055-01 - 140 - PARANOA RA VII</t>
  </si>
  <si>
    <t>3.3.90.39.79.04.0001.000057-01 - 140 - PARANOA RA VII</t>
  </si>
  <si>
    <t>3.3.90.39.79.04.0001.000058-01 - 140 - PARANOA RA VII</t>
  </si>
  <si>
    <t>3.3.90.39.79.04.0001.000059-01 - 140 - PARANOA RA VII</t>
  </si>
  <si>
    <t>3.3.90.30.24.03.0021.000004-01 - 140 - PARANOA RA VII</t>
  </si>
  <si>
    <t>3.3.90.30.24.03.0021.000014-01 - 140 - PARANOA RA VII</t>
  </si>
  <si>
    <t>3.3.90.39.79.04.0001.000009-01 - 140 - PARANOA RA VII</t>
  </si>
  <si>
    <t>3.3.90.39.79.04.0001.000012-01 - 140 - PARANOA RA VII</t>
  </si>
  <si>
    <t>3.3.90.39.79.04.0001.000018-01 - 140 - PARANOA RA VII</t>
  </si>
  <si>
    <t>3.3.90.39.79.04.0001.000020-01 - 140 - PARANOA RA VII</t>
  </si>
  <si>
    <t>3.3.90.39.79.04.0001.000026-01 - 140 - PARANOA RA VII</t>
  </si>
  <si>
    <t>3.3.90.39.79.04.0001.000019-01 - 140 - PARANOA RA VII</t>
  </si>
  <si>
    <t>3.3.90.39.79.04.0001.000021-01 - 140 - PARANOA RA VII</t>
  </si>
  <si>
    <t>3.3.90.39.79.04.0001.000056-01 - 140 - PARANOA RA VII</t>
  </si>
  <si>
    <t>3.3.90.39.79.04.0001.000016-01 - 140 - PARANOA RA VII</t>
  </si>
  <si>
    <t>3.3.90.39.79.04.0001.000032-01 - 140 - PARANOA RA VII</t>
  </si>
  <si>
    <t>3.3.90.39.79.04.0001.000053-01 - 140 - PARANOA RA VII</t>
  </si>
  <si>
    <t>3.3.90.39.79.04.0001.000013-01 - 141 - PLANO PILOTO RA I</t>
  </si>
  <si>
    <t>3.3.90.30.24.03.0021.000003-01 - 141 - PLANO PILOTO RA I</t>
  </si>
  <si>
    <t>3.3.90.30.24.03.0021.000004-01 - 141 - PLANO PILOTO RA I</t>
  </si>
  <si>
    <t>3.3.90.30.24.03.0021.000014-01 - 141 - PLANO PILOTO RA I</t>
  </si>
  <si>
    <t>3.3.90.39.79.04.0001.000009-01 - 141 - PLANO PILOTO RA I</t>
  </si>
  <si>
    <t>3.3.90.39.79.04.0001.000021-01 - 141 - PLANO PILOTO RA I</t>
  </si>
  <si>
    <t>3.3.90.39.79.04.0001.000054-01 - 141 - PLANO PILOTO RA I</t>
  </si>
  <si>
    <t>3.3.90.39.79.04.0001.000053-01 - 141 - PLANO PILOTO RA I</t>
  </si>
  <si>
    <t>3.3.90.39.79.04.0001.000017-01 - 141 - PLANO PILOTO RA I</t>
  </si>
  <si>
    <t>3.3.90.39.79.04.0001.000019-01 - 141 - PLANO PILOTO RA I</t>
  </si>
  <si>
    <t>3.3.90.39.79.04.0001.000020-01 - 141 - PLANO PILOTO RA I</t>
  </si>
  <si>
    <t>3.3.90.39.79.04.0001.000032-01 - 141 - PLANO PILOTO RA I</t>
  </si>
  <si>
    <t>3.3.90.39.79.04.0001.000057-01 - 141 - PLANO PILOTO RA I</t>
  </si>
  <si>
    <t>3.3.90.39.79.04.0001.000056-01 - 141 - PLANO PILOTO RA I</t>
  </si>
  <si>
    <t>3.3.90.39.79.04.0001.000005-01 - 141 - PLANO PILOTO RA I</t>
  </si>
  <si>
    <t>3.3.90.39.79.04.0001.000012-01 - 141 - PLANO PILOTO RA I</t>
  </si>
  <si>
    <t>3.3.90.39.79.04.0001.000013-01 - 142 - SAMAMB RA XII</t>
  </si>
  <si>
    <t>3.3.90.39.79.04.0001.000017-01 - 142 - SAMAMB RA XII</t>
  </si>
  <si>
    <t>3.3.90.39.79.04.0001.000022-01 - 142 - SAMAMB RA XII</t>
  </si>
  <si>
    <t>3.3.90.39.79.04.0001.000027-01 - 142 - SAMAMB RA XII</t>
  </si>
  <si>
    <t>3.3.90.39.79.04.0001.000012-01 - 142 - SAMAMB RA XII</t>
  </si>
  <si>
    <t>3.3.90.39.79.04.0001.000009-01 - 142 - SAMAMB RA XII</t>
  </si>
  <si>
    <t>3.3.90.39.79.04.0001.000020-01 - 142 - SAMAMB RA XII</t>
  </si>
  <si>
    <t>3.3.90.39.79.04.0001.000054-01 - 142 - SAMAMB RA XII</t>
  </si>
  <si>
    <t>3.3.90.30.24.03.0021.000003-01 - 142 - SAMAMB RA XII</t>
  </si>
  <si>
    <t>3.3.90.30.24.03.0021.000004-01 - 142 - SAMAMB RA XII</t>
  </si>
  <si>
    <t>3.3.90.39.79.04.0001.000056-01 - 142 - SAMAMB RA XII</t>
  </si>
  <si>
    <t>3.3.90.39.79.04.0001.000005-01 - 142 - SAMAMB RA XII</t>
  </si>
  <si>
    <t>3.3.90.39.79.04.0001.000053-01 - 142 - SAMAMB RA XII</t>
  </si>
  <si>
    <t>3.3.90.30.24.03.0021.000014-01 - 142 - SAMAMB RA XII</t>
  </si>
  <si>
    <t>3.3.90.39.79.04.0001.000026-01 - 142 - SAMAMB RA XII</t>
  </si>
  <si>
    <t>3.3.90.39.79.04.0001.000032-01 - 142 - SAMAMB RA XII</t>
  </si>
  <si>
    <t>3.3.90.39.79.04.0001.000016-01 - 142 - SAMAMB RA XII</t>
  </si>
  <si>
    <t>3.3.90.39.79.04.0001.000019-01 - 142 - SAMAMB RA XII</t>
  </si>
  <si>
    <t>3.3.90.39.79.04.0001.000021-01 - 142 - SAMAMB RA XII</t>
  </si>
  <si>
    <t>3.3.90.39.79.04.0001.000009-01 - 143 - STA MA RA XIII</t>
  </si>
  <si>
    <t>3.3.90.39.79.04.0001.000026-01 - 143 - STA MA RA XIII</t>
  </si>
  <si>
    <t>3.3.90.39.79.04.0001.000019-01 - 143 - STA MA RA XIII</t>
  </si>
  <si>
    <t>3.3.90.30.24.03.0021.000003-01 - 143 - STA MA RA XIII</t>
  </si>
  <si>
    <t>3.3.90.30.24.03.0021.000004-01 - 143 - STA MA RA XIII</t>
  </si>
  <si>
    <t>3.3.90.39.79.04.0001.000053-01 - 143 - STA MA RA XIII</t>
  </si>
  <si>
    <t>3.3.90.39.79.04.0001.000055-01 - 144 - SAO SEBT RA XIV</t>
  </si>
  <si>
    <t>3.3.90.39.79.04.0001.000020-01 - 144 - SAO SEBT RA XIV</t>
  </si>
  <si>
    <t>3.3.90.39.79.04.0001.000023-01 - 144 - SAO SEBT RA XIV</t>
  </si>
  <si>
    <t>3.3.90.39.79.04.0001.000026-01 - 144 - SAO SEBT RA XIV</t>
  </si>
  <si>
    <t>3.3.90.30.24.03.0021.000003-01 - 144 - SAO SEBT RA XIV</t>
  </si>
  <si>
    <t>3.3.90.30.24.03.0021.000004-01 - 144 - SAO SEBT RA XIV</t>
  </si>
  <si>
    <t>3.3.90.30.24.03.0021.000014-01 - 144 - SAO SEBT RA XIV</t>
  </si>
  <si>
    <t>3.3.90.39.79.04.0001.000019-01 - 144 - SAO SEBT RA XIV</t>
  </si>
  <si>
    <t>3.3.90.39.79.04.0001.000053-01 - 144 - SAO SEBT RA XIV</t>
  </si>
  <si>
    <t>3.3.90.39.79.04.0001.000056-01 - 144 - SAO SEBT RA XIV</t>
  </si>
  <si>
    <t>3.3.90.39.79.04.0001.000013-01 - 146 - LAGO SUL RA XVI</t>
  </si>
  <si>
    <t>3.3.90.39.79.04.0001.000017-01 - 146 - LAGO SUL RA XVI</t>
  </si>
  <si>
    <t>3.3.90.39.79.04.0001.000022-01 - 146 - LAGO SUL RA XVI</t>
  </si>
  <si>
    <t>3.3.90.39.79.04.0001.000027-01 - 146 - LAGO SUL RA XVI</t>
  </si>
  <si>
    <t>3.3.90.30.24.03.0021.000003-01 - 146 - LAGO SUL RA XVI</t>
  </si>
  <si>
    <t>3.3.90.30.24.03.0021.000014-01 - 146 - LAGO SUL RA XVI</t>
  </si>
  <si>
    <t>3.3.90.30.24.03.0021.000004-01 - 146 - LAGO SUL RA XVI</t>
  </si>
  <si>
    <t>3.3.90.39.79.04.0001.000026-01 - 146 - LAGO SUL RA XVI</t>
  </si>
  <si>
    <t>3.3.90.39.79.04.0001.000005-01 - 146 - LAGO SUL RA XVI</t>
  </si>
  <si>
    <t>3.3.90.39.79.04.0001.000009-01 - 146 - LAGO SUL RA XVI</t>
  </si>
  <si>
    <t>3.3.90.39.79.04.0001.000018-01 - 146 - LAGO SUL RA XVI</t>
  </si>
  <si>
    <t>3.3.90.39.79.04.0001.000019-01 - 146 - LAGO SUL RA XVI</t>
  </si>
  <si>
    <t>3.3.90.39.79.04.0001.000020-01 - 146 - LAGO SUL RA XVI</t>
  </si>
  <si>
    <t>3.3.90.39.79.04.0001.000056-01 - 146 - LAGO SUL RA XVI</t>
  </si>
  <si>
    <t>3.3.90.39.79.04.0001.000021-01 - 146 - LAGO SUL RA XVI</t>
  </si>
  <si>
    <t>3.3.90.39.79.04.0001.000016-01 - 146 - LAGO SUL RA XVI</t>
  </si>
  <si>
    <t>3.3.90.39.79.04.0001.000032-01 - 146 - LAGO SUL RA XVI</t>
  </si>
  <si>
    <t>3.3.90.39.79.04.0001.000053-01 - 146 - LAGO SUL RA XVI</t>
  </si>
  <si>
    <t>3.3.90.39.79.04.0001.000019-01 - 147 - CANDANG RA XIX</t>
  </si>
  <si>
    <t>3.3.90.39.79.04.0001.000023-01 - 147 - CANDANG RA XIX</t>
  </si>
  <si>
    <t>3.3.90.39.79.04.0001.000057-01 - 147 - CANDANG RA XIX</t>
  </si>
  <si>
    <t>3.3.90.39.79.04.0001.000005-01 - 147 - CANDANG RA XIX</t>
  </si>
  <si>
    <t>3.3.90.39.79.04.0001.000016-01 - 147 - CANDANG RA XIX</t>
  </si>
  <si>
    <t>3.3.90.39.79.04.0001.000020-01 - 147 - CANDANG RA XIX</t>
  </si>
  <si>
    <t>3.3.90.30.24.03.0021.000014-01 - 147 - CANDANG RA XIX</t>
  </si>
  <si>
    <t>3.3.90.39.79.04.0001.000021-01 - 147 - CANDANG RA XIX</t>
  </si>
  <si>
    <t>3.3.90.39.79.04.0001.000026-01 - 147 - CANDANG RA XIX</t>
  </si>
  <si>
    <t>3.3.90.39.79.04.0001.000056-01 - 147 - CANDANG RA XIX</t>
  </si>
  <si>
    <t>3.3.90.30.24.03.0021.000003-01 - 147 - CANDANG RA XIX</t>
  </si>
  <si>
    <t>3.3.90.30.24.03.0021.000004-01 - 147 - CANDANG RA XIX</t>
  </si>
  <si>
    <t>3.3.90.39.79.04.0001.000009-01 - 147 - CANDANG RA XIX</t>
  </si>
  <si>
    <t>3.3.90.39.79.04.0001.000032-01 - 147 - CANDANG RA XIX</t>
  </si>
  <si>
    <t>3.3.90.39.79.04.0001.000053-01 - 147 - CANDANG RA XIX</t>
  </si>
  <si>
    <t>3.3.90.39.79.04.0001.000013-01 - 150 - SEC</t>
  </si>
  <si>
    <t>3.3.90.39.79.04.0001.000017-01 - 150 - SEC</t>
  </si>
  <si>
    <t>3.3.90.39.79.04.0001.000032-01 - 150 - SEC</t>
  </si>
  <si>
    <t>3.3.90.30.24.03.0021.000003-01 - 150 - SEC</t>
  </si>
  <si>
    <t>3.3.90.39.79.04.0001.000018-01 - 150 - SEC</t>
  </si>
  <si>
    <t>3.3.90.30.24.03.0021.000004-01 - 150 - SEC</t>
  </si>
  <si>
    <t>3.3.90.39.79.04.0001.000020-01 - 150 - SEC</t>
  </si>
  <si>
    <t>3.3.90.30.24.03.0021.000014-01 - 150 - SEC</t>
  </si>
  <si>
    <t>3.3.90.39.79.04.0001.000009-01 - 150 - SEC</t>
  </si>
  <si>
    <t>3.3.90.39.79.04.0001.000021-01 - 150 - SEC</t>
  </si>
  <si>
    <t>3.3.90.39.79.04.0001.000026-01 - 150 - SEC</t>
  </si>
  <si>
    <t>3.3.90.39.79.04.0001.000056-01 - 150 - SEC</t>
  </si>
  <si>
    <t>3.3.90.39.79.04.0001.000019-01 - 150 - SEC</t>
  </si>
  <si>
    <t>3.3.90.39.79.04.0001.000016-01 - 150 - SEC</t>
  </si>
  <si>
    <t>3.3.90.39.79.04.0001.000053-01 - 150 - SEC</t>
  </si>
  <si>
    <t>3.3.90.30.24.03.0021.000014-01 - 151 - ARQUIVO PUBLICO</t>
  </si>
  <si>
    <t>3.3.90.39.79.04.0001.000009-01 - 151 - ARQUIVO PUBLICO</t>
  </si>
  <si>
    <t>3.3.90.39.79.04.0001.000020-01 - 151 - ARQUIVO PUBLICO</t>
  </si>
  <si>
    <t>3.3.90.39.79.04.0001.000026-01 - 151 - ARQUIVO PUBLICO</t>
  </si>
  <si>
    <t>3.3.90.30.24.03.0021.000003-01 - 151 - ARQUIVO PUBLICO</t>
  </si>
  <si>
    <t>3.3.90.30.24.03.0021.000004-01 - 151 - ARQUIVO PUBLICO</t>
  </si>
  <si>
    <t>3.3.90.39.79.04.0001.000019-01 - 151 - ARQUIVO PUBLICO</t>
  </si>
  <si>
    <t>3.3.90.39.79.04.0001.000032-01 - 151 - ARQUIVO PUBLICO</t>
  </si>
  <si>
    <t>3.3.90.39.79.04.0001.000056-01 - 151 - ARQUIVO PUBLICO</t>
  </si>
  <si>
    <t>3.3.90.39.79.04.0001.000053-01 - 151 - ARQUIVO PUBLICO</t>
  </si>
  <si>
    <t>3.3.90.39.79.04.0001.000005-01 - 193 - FAP</t>
  </si>
  <si>
    <t>3.3.90.39.79.04.0001.000013-01 - 193 - FAP</t>
  </si>
  <si>
    <t>3.3.90.39.79.04.0001.000022-01 - 193 - FAP</t>
  </si>
  <si>
    <t>3.3.90.39.79.04.0001.000027-01 - 193 - FAP</t>
  </si>
  <si>
    <t>3.3.90.39.79.04.0001.000023-01 - 193 - FAP</t>
  </si>
  <si>
    <t>3.3.90.39.79.04.0001.000057-01 - 193 - FAP</t>
  </si>
  <si>
    <t>3.3.90.39.79.04.0001.000059-01 - 193 - FAP</t>
  </si>
  <si>
    <t>3.3.90.39.79.04.0001.000009-01 - 193 - FAP</t>
  </si>
  <si>
    <t>3.3.90.39.79.04.0001.000018-01 - 193 - FAP</t>
  </si>
  <si>
    <t>3.3.90.39.79.04.0001.000026-01 - 193 - FAP</t>
  </si>
  <si>
    <t>3.3.90.39.79.04.0001.000054-01 - 193 - FAP</t>
  </si>
  <si>
    <t>3.3.90.39.79.04.0001.000053-01 - 193 - FAP</t>
  </si>
  <si>
    <t>3.3.90.39.79.04.0001.000019-01 - 193 - FAP</t>
  </si>
  <si>
    <t>3.3.90.39.79.04.0001.000020-01 - 193 - FAP</t>
  </si>
  <si>
    <t>3.3.90.39.79.04.0001.000021-01 - 193 - FAP</t>
  </si>
  <si>
    <t>3.3.90.39.79.04.0001.000056-01 - 193 - FAP</t>
  </si>
  <si>
    <t>3.3.90.39.79.04.0001.000032-01 - 193 - FAP</t>
  </si>
  <si>
    <t>3.3.90.39.79.04.0001.000016-01 - 193 - FAP</t>
  </si>
  <si>
    <t>3.3.90.30.24.03.0021.000003-01 - 195 - JBB</t>
  </si>
  <si>
    <t>3.3.90.30.24.03.0021.000004-01 - 195 - JBB</t>
  </si>
  <si>
    <t>3.3.90.30.24.03.0021.000014-01 - 195 - JBB</t>
  </si>
  <si>
    <t>3.3.90.39.79.04.0001.000012-01 - 196 - FJZB</t>
  </si>
  <si>
    <t>3.3.90.39.79.04.0001.000013-01 - 196 - FJZB</t>
  </si>
  <si>
    <t>3.3.90.39.79.04.0001.000017-01 - 196 - FJZB</t>
  </si>
  <si>
    <t>3.3.90.39.79.04.0001.000022-01 - 196 - FJZB</t>
  </si>
  <si>
    <t>3.3.90.39.79.04.0001.000027-01 - 196 - FJZB</t>
  </si>
  <si>
    <t>3.3.90.39.79.04.0001.000058-01 - 196 - FJZB</t>
  </si>
  <si>
    <t>3.3.90.39.79.04.0001.000005-01 - 196 - FJZB</t>
  </si>
  <si>
    <t>3.3.90.39.79.04.0001.000018-01 - 196 - FJZB</t>
  </si>
  <si>
    <t>3.3.90.39.79.04.0001.000023-01 - 196 - FJZB</t>
  </si>
  <si>
    <t>3.3.90.39.79.04.0001.000033-01 - 196 - FJZB</t>
  </si>
  <si>
    <t>3.3.90.39.79.04.0001.000055-01 - 196 - FJZB</t>
  </si>
  <si>
    <t>3.3.90.39.79.04.0001.000057-01 - 196 - FJZB</t>
  </si>
  <si>
    <t>3.3.90.39.79.04.0001.000059-01 - 196 - FJZB</t>
  </si>
  <si>
    <t>3.3.90.30.24.03.0021.000003-01 - 196 - FJZB</t>
  </si>
  <si>
    <t>3.3.90.30.24.03.0021.000004-01 - 196 - FJZB</t>
  </si>
  <si>
    <t>3.3.90.30.24.03.0021.000014-01 - 196 - FJZB</t>
  </si>
  <si>
    <t>3.3.90.39.79.04.0001.000020-01 - 196 - FJZB</t>
  </si>
  <si>
    <t>3.3.90.39.79.04.0001.000026-01 - 196 - FJZB</t>
  </si>
  <si>
    <t>3.3.90.39.79.04.0001.000053-01 - 196 - FJZB</t>
  </si>
  <si>
    <t>3.3.90.39.79.04.0001.000056-01 - 196 - FJZB</t>
  </si>
  <si>
    <t>3.3.90.39.79.04.0001.000009-01 - 196 - FJZB</t>
  </si>
  <si>
    <t>3.3.90.39.79.04.0001.000019-01 - 196 - FJZB</t>
  </si>
  <si>
    <t>3.3.90.39.79.04.0001.000016-01 - 196 - FJZB</t>
  </si>
  <si>
    <t>3.3.90.39.79.04.0001.000021-01 - 196 - FJZB</t>
  </si>
  <si>
    <t>3.3.90.39.79.04.0001.000017-01 - 220 - SETUL</t>
  </si>
  <si>
    <t>3.3.90.39.79.04.0001.000022-01 - 220 - SETUL</t>
  </si>
  <si>
    <t>3.3.90.39.79.04.0001.000027-01 - 220 - SETUL</t>
  </si>
  <si>
    <t>3.3.90.39.79.04.0001.000013-01 - 220 - SETUL</t>
  </si>
  <si>
    <t>3.3.90.39.79.04.0001.000055-01 - 220 - SETUL</t>
  </si>
  <si>
    <t>3.3.90.39.79.04.0001.000059-01 - 220 - SETUL</t>
  </si>
  <si>
    <t>3.3.90.30.24.03.0021.000003-01 - 220 - SETUL</t>
  </si>
  <si>
    <t>3.3.90.39.79.04.0001.000057-01 - 220 - SETUL</t>
  </si>
  <si>
    <t>3.3.90.30.24.03.0021.000004-01 - 220 - SETUL</t>
  </si>
  <si>
    <t>3.3.90.39.79.04.0001.000018-01 - 220 - SETUL</t>
  </si>
  <si>
    <t>3.3.90.39.79.04.0001.000020-01 - 220 - SETUL</t>
  </si>
  <si>
    <t>3.3.90.30.24.03.0021.000014-01 - 220 - SETUL</t>
  </si>
  <si>
    <t>3.3.90.39.79.04.0001.000026-01 - 220 - SETUL</t>
  </si>
  <si>
    <t>3.3.90.39.79.04.0001.000021-01 - 220 - SETUL</t>
  </si>
  <si>
    <t>3.3.90.39.79.04.0001.000009-01 - 220 - SETUL</t>
  </si>
  <si>
    <t>3.3.90.39.79.04.0001.000056-01 - 220 - SETUL</t>
  </si>
  <si>
    <t>3.3.90.39.79.04.0001.000032-01 - 220 - SETUL</t>
  </si>
  <si>
    <t>3.3.90.39.79.04.0001.000019-01 - 220 - SETUL</t>
  </si>
  <si>
    <t>3.3.90.39.79.04.0001.000016-01 - 220 - SETUL</t>
  </si>
  <si>
    <t>3.3.90.39.79.04.0001.000053-01 - 220 - SETUL</t>
  </si>
  <si>
    <t>3.3.90.39.79.04.0001.000013-01 - 300 - AGUAS CLARAS RA XX</t>
  </si>
  <si>
    <t>3.3.90.39.79.04.0001.000022-01 - 300 - AGUAS CLARAS RA XX</t>
  </si>
  <si>
    <t>3.3.90.39.79.04.0001.000026-01 - 300 - AGUAS CLARAS RA XX</t>
  </si>
  <si>
    <t>3.3.90.30.24.03.0021.000003-01 - 300 - AGUAS CLARAS RA XX</t>
  </si>
  <si>
    <t>3.3.90.30.24.03.0021.000004-01 - 300 - AGUAS CLARAS RA XX</t>
  </si>
  <si>
    <t>3.3.90.30.24.03.0021.000014-01 - 300 - AGUAS CLARAS RA XX</t>
  </si>
  <si>
    <t>3.3.90.39.79.04.0001.000019-01 - 300 - AGUAS CLARAS RA XX</t>
  </si>
  <si>
    <t>3.3.90.39.79.04.0001.000020-01 - 300 - AGUAS CLARAS RA XX</t>
  </si>
  <si>
    <t>3.3.90.39.79.04.0001.000005-01 - 300 - AGUAS CLARAS RA XX</t>
  </si>
  <si>
    <t>3.3.90.39.79.04.0001.000032-01 - 300 - AGUAS CLARAS RA XX</t>
  </si>
  <si>
    <t>3.3.90.39.79.04.0001.000016-01 - 300 - AGUAS CLARAS RA XX</t>
  </si>
  <si>
    <t>3.3.90.30.24.03.0021.000003-01 - 301 - RIACHO 2 RA XXI</t>
  </si>
  <si>
    <t>3.3.90.39.79.04.0001.000057-01 - 301 - RIACHO 2 RA XXI</t>
  </si>
  <si>
    <t>3.3.90.39.79.04.0001.000059-01 - 301 - RIACHO 2 RA XXI</t>
  </si>
  <si>
    <t>3.3.90.39.79.04.0001.000020-01 - 301 - RIACHO 2 RA XXI</t>
  </si>
  <si>
    <t>3.3.90.39.79.04.0001.000026-01 - 301 - RIACHO 2 RA XXI</t>
  </si>
  <si>
    <t>3.3.90.39.79.04.0001.000056-01 - 301 - RIACHO 2 RA XXI</t>
  </si>
  <si>
    <t>3.3.90.39.79.04.0001.000019-01 - 301 - RIACHO 2 RA XXI</t>
  </si>
  <si>
    <t>3.3.90.39.79.04.0001.000054-01 - 301 - RIACHO 2 RA XXI</t>
  </si>
  <si>
    <t>3.3.90.39.79.04.0001.000016-01 - 301 - RIACHO 2 RA XXI</t>
  </si>
  <si>
    <t>3.3.90.39.79.04.0001.000021-01 - 301 - RIACHO 2 RA XXI</t>
  </si>
  <si>
    <t>3.3.90.39.79.04.0001.000032-01 - 301 - RIACHO 2 RA XXI</t>
  </si>
  <si>
    <t>3.3.90.39.79.04.0001.000053-01 - 301 - RIACHO 2 RA XXI</t>
  </si>
  <si>
    <t>3.3.90.39.79.04.0001.000005-01 - 305 - PARK WAY RA XXIV</t>
  </si>
  <si>
    <t>3.3.90.39.79.04.0001.000013-01 - 305 - PARK WAY RA XXIV</t>
  </si>
  <si>
    <t>3.3.90.39.79.04.0001.000017-01 - 305 - PARK WAY RA XXIV</t>
  </si>
  <si>
    <t>3.3.90.39.79.04.0001.000021-01 - 305 - PARK WAY RA XXIV</t>
  </si>
  <si>
    <t>3.3.90.39.79.04.0001.000022-01 - 305 - PARK WAY RA XXIV</t>
  </si>
  <si>
    <t>3.3.90.39.79.04.0001.000033-01 - 305 - PARK WAY RA XXIV</t>
  </si>
  <si>
    <t>3.3.90.39.79.04.0001.000054-01 - 305 - PARK WAY RA XXIV</t>
  </si>
  <si>
    <t>3.3.90.39.79.04.0001.000058-01 - 305 - PARK WAY RA XXIV</t>
  </si>
  <si>
    <t>3.3.90.39.79.04.0001.000027-01 - 305 - PARK WAY RA XXIV</t>
  </si>
  <si>
    <t>3.3.90.39.79.04.0001.000009-01 - 305 - PARK WAY RA XXIV</t>
  </si>
  <si>
    <t>3.3.90.39.79.04.0001.000012-01 - 305 - PARK WAY RA XXIV</t>
  </si>
  <si>
    <t>3.3.90.39.79.04.0001.000018-01 - 305 - PARK WAY RA XXIV</t>
  </si>
  <si>
    <t>3.3.90.39.79.04.0001.000019-01 - 305 - PARK WAY RA XXIV</t>
  </si>
  <si>
    <t>3.3.90.39.79.04.0001.000020-01 - 305 - PARK WAY RA XXIV</t>
  </si>
  <si>
    <t>3.3.90.39.79.04.0001.000023-01 - 305 - PARK WAY RA XXIV</t>
  </si>
  <si>
    <t>3.3.90.39.79.04.0001.000026-01 - 305 - PARK WAY RA XXIV</t>
  </si>
  <si>
    <t>3.3.90.39.79.04.0001.000055-01 - 305 - PARK WAY RA XXIV</t>
  </si>
  <si>
    <t>3.3.90.39.79.04.0001.000056-01 - 305 - PARK WAY RA XXIV</t>
  </si>
  <si>
    <t>3.3.90.39.79.04.0001.000057-01 - 305 - PARK WAY RA XXIV</t>
  </si>
  <si>
    <t>3.3.90.39.79.04.0001.000059-01 - 305 - PARK WAY RA XXIV</t>
  </si>
  <si>
    <t>3.3.90.30.24.03.0021.000003-01 - 305 - PARK WAY RA XXIV</t>
  </si>
  <si>
    <t>3.3.90.30.24.03.0021.000014-01 - 305 - PARK WAY RA XXIV</t>
  </si>
  <si>
    <t>3.3.90.39.79.04.0001.000016-01 - 305 - PARK WAY RA XXIV</t>
  </si>
  <si>
    <t>3.3.90.39.79.04.0001.000032-01 - 305 - PARK WAY RA XXIV</t>
  </si>
  <si>
    <t>3.3.90.30.24.03.0021.000004-01 - 305 - PARK WAY RA XXIV</t>
  </si>
  <si>
    <t>3.3.90.39.79.04.0001.000053-01 - 305 - PARK WAY RA XXIV</t>
  </si>
  <si>
    <t>3.3.90.39.79.04.0001.000013-01 - 306 - SCIA RA XXV</t>
  </si>
  <si>
    <t>3.3.90.39.79.04.0001.000027-01 - 306 - SCIA RA XXV</t>
  </si>
  <si>
    <t>3.3.90.39.79.04.0001.000055-01 - 306 - SCIA RA XXV</t>
  </si>
  <si>
    <t>3.3.90.39.79.04.0001.000058-01 - 306 - SCIA RA XXV</t>
  </si>
  <si>
    <t>3.3.90.39.79.04.0001.000059-01 - 306 - SCIA RA XXV</t>
  </si>
  <si>
    <t>3.3.90.39.79.04.0001.000005-01 - 306 - SCIA RA XXV</t>
  </si>
  <si>
    <t>3.3.90.39.79.04.0001.000017-01 - 306 - SCIA RA XXV</t>
  </si>
  <si>
    <t>3.3.90.39.79.04.0001.000023-01 - 306 - SCIA RA XXV</t>
  </si>
  <si>
    <t>3.3.90.39.79.04.0001.000033-01 - 306 - SCIA RA XXV</t>
  </si>
  <si>
    <t>3.3.90.39.79.04.0001.000057-01 - 306 - SCIA RA XXV</t>
  </si>
  <si>
    <t>3.3.90.39.79.04.0001.000012-01 - 306 - SCIA RA XXV</t>
  </si>
  <si>
    <t>3.3.90.39.79.04.0001.000018-01 - 306 - SCIA RA XXV</t>
  </si>
  <si>
    <t>3.3.90.30.24.03.0021.000003-01 - 306 - SCIA RA XXV</t>
  </si>
  <si>
    <t>3.3.90.30.24.03.0021.000004-01 - 306 - SCIA RA XXV</t>
  </si>
  <si>
    <t>3.3.90.30.24.03.0021.000014-01 - 306 - SCIA RA XXV</t>
  </si>
  <si>
    <t>3.3.90.39.79.04.0001.000009-01 - 306 - SCIA RA XXV</t>
  </si>
  <si>
    <t>3.3.90.39.79.04.0001.000020-01 - 306 - SCIA RA XXV</t>
  </si>
  <si>
    <t>3.3.90.39.79.04.0001.000022-01 - 306 - SCIA RA XXV</t>
  </si>
  <si>
    <t>3.3.90.39.79.04.0001.000019-01 - 306 - SCIA RA XXV</t>
  </si>
  <si>
    <t>3.3.90.39.79.04.0001.000021-01 - 306 - SCIA RA XXV</t>
  </si>
  <si>
    <t>3.3.90.39.79.04.0001.000026-01 - 306 - SCIA RA XXV</t>
  </si>
  <si>
    <t>3.3.90.39.79.04.0001.000056-01 - 306 - SCIA RA XXV</t>
  </si>
  <si>
    <t>3.3.90.39.79.04.0001.000016-01 - 306 - SCIA RA XXV</t>
  </si>
  <si>
    <t>3.3.90.39.79.04.0001.000032-01 - 306 - SCIA RA XXV</t>
  </si>
  <si>
    <t>3.3.90.39.79.04.0001.000053-01 - 306 - SCIA RA XXV</t>
  </si>
  <si>
    <t>3.3.90.30.24.03.0021.000003-01 - 307 - JB RA XXVII</t>
  </si>
  <si>
    <t>3.3.90.30.24.03.0021.000014-01 - 307 - JB RA XXVII</t>
  </si>
  <si>
    <t>3.3.90.39.79.04.0001.000013-01 - 307 - JB RA XXVII</t>
  </si>
  <si>
    <t>3.3.90.39.79.04.0001.000017-01 - 307 - JB RA XXVII</t>
  </si>
  <si>
    <t>3.3.90.39.79.04.0001.000022-01 - 307 - JB RA XXVII</t>
  </si>
  <si>
    <t>3.3.90.39.79.04.0001.000023-01 - 307 - JB RA XXVII</t>
  </si>
  <si>
    <t>3.3.90.39.79.04.0001.000027-01 - 307 - JB RA XXVII</t>
  </si>
  <si>
    <t>3.3.90.30.24.03.0021.000004-01 - 307 - JB RA XXVII</t>
  </si>
  <si>
    <t>3.3.90.39.79.04.0001.000054-01 - 307 - JB RA XXVII</t>
  </si>
  <si>
    <t>3.3.90.39.79.04.0001.000005-01 - 307 - JB RA XXVII</t>
  </si>
  <si>
    <t>3.3.90.39.79.04.0001.000018-01 - 307 - JB RA XXVII</t>
  </si>
  <si>
    <t>3.3.90.39.79.04.0001.000020-01 - 307 - JB RA XXVII</t>
  </si>
  <si>
    <t>3.3.90.39.79.04.0001.000026-01 - 307 - JB RA XXVII</t>
  </si>
  <si>
    <t>3.3.90.39.79.04.0001.000056-01 - 307 - JB RA XXVII</t>
  </si>
  <si>
    <t>3.3.90.39.79.04.0001.000057-01 - 307 - JB RA XXVII</t>
  </si>
  <si>
    <t>3.3.90.39.79.04.0001.000009-01 - 307 - JB RA XXVII</t>
  </si>
  <si>
    <t>3.3.90.39.79.04.0001.000019-01 - 307 - JB RA XXVII</t>
  </si>
  <si>
    <t>3.3.90.39.79.04.0001.000016-01 - 307 - JB RA XXVII</t>
  </si>
  <si>
    <t>3.3.90.39.79.04.0001.000021-01 - 307 - JB RA XXVII</t>
  </si>
  <si>
    <t>3.3.90.39.79.04.0001.000053-01 - 307 - JB RA XXVII</t>
  </si>
  <si>
    <t>3.3.90.39.79.04.0001.000032-01 - 307 - JB RA XXVII</t>
  </si>
  <si>
    <t>3.3.90.39.79.04.0001.000013-01 - 361 - AGEFIS</t>
  </si>
  <si>
    <t>3.3.90.39.79.04.0001.000027-01 - 361 - AGEFIS</t>
  </si>
  <si>
    <t>3.3.90.39.79.04.0001.000022-01 - 361 - AGEFIS</t>
  </si>
  <si>
    <t>3.3.90.39.79.04.0001.000018-01 - 361 - AGEFIS</t>
  </si>
  <si>
    <t>3.3.90.39.79.04.0001.000020-01 - 361 - AGEFIS</t>
  </si>
  <si>
    <t>3.3.90.39.79.04.0001.000026-01 - 361 - AGEFIS</t>
  </si>
  <si>
    <t>3.3.90.39.79.04.0001.000054-01 - 361 - AGEFIS</t>
  </si>
  <si>
    <t>3.3.90.39.79.04.0001.000023-01 - 361 - AGEFIS</t>
  </si>
  <si>
    <t>3.3.90.39.79.04.0001.000033-01 - 361 - AGEFIS</t>
  </si>
  <si>
    <t>3.3.90.39.79.04.0001.000055-01 - 361 - AGEFIS</t>
  </si>
  <si>
    <t>3.3.90.39.79.04.0001.000057-01 - 361 - AGEFIS</t>
  </si>
  <si>
    <t>3.3.90.39.79.04.0001.000058-01 - 361 - AGEFIS</t>
  </si>
  <si>
    <t>3.3.90.39.79.04.0001.000059-01 - 361 - AGEFIS</t>
  </si>
  <si>
    <t>3.3.90.30.24.03.0021.000003-01 - 361 - AGEFIS</t>
  </si>
  <si>
    <t>3.3.90.30.24.03.0021.000014-01 - 361 - AGEFIS</t>
  </si>
  <si>
    <t>3.3.90.39.79.04.0001.000009-01 - 361 - AGEFIS</t>
  </si>
  <si>
    <t>3.3.90.39.79.04.0001.000017-01 - 361 - AGEFIS</t>
  </si>
  <si>
    <t>3.3.90.39.79.04.0001.000021-01 - 361 - AGEFIS</t>
  </si>
  <si>
    <t>3.3.90.39.79.04.0001.000032-01 - 361 - AGEFIS</t>
  </si>
  <si>
    <t>3.3.90.39.79.04.0001.000016-01 - 361 - AGEFIS</t>
  </si>
  <si>
    <t>3.3.90.39.79.04.0001.000019-01 - 361 - AGEFIS</t>
  </si>
  <si>
    <t>3.3.90.39.79.04.0001.000056-01 - 361 - AGEFIS</t>
  </si>
  <si>
    <t>3.3.90.30.24.03.0021.000004-01 - 361 - AGEFIS</t>
  </si>
  <si>
    <t>3.3.90.39.79.04.0001.000053-01 - 361 - AGEFIS</t>
  </si>
  <si>
    <t>3.3.90.39.79.04.0001.000019-01 - 366 - VICENTE PIRES RA XXX</t>
  </si>
  <si>
    <t>3.3.90.39.79.04.0001.000054-01 - 366 - VICENTE PIRES RA XXX</t>
  </si>
  <si>
    <t>3.3.90.30.24.03.0021.000014-01 - 366 - VICENTE PIRES RA XXX</t>
  </si>
  <si>
    <t>3.3.90.39.79.04.0001.000009-01 - 366 - VICENTE PIRES RA XXX</t>
  </si>
  <si>
    <t>3.3.90.39.79.04.0001.000026-01 - 366 - VICENTE PIRES RA XXX</t>
  </si>
  <si>
    <t>3.3.90.30.24.03.0021.000003-01 - 366 - VICENTE PIRES RA XXX</t>
  </si>
  <si>
    <t>3.3.90.39.79.04.0001.000012-01 - 366 - VICENTE PIRES RA XXX</t>
  </si>
  <si>
    <t>3.3.90.30.24.03.0021.000004-01 - 366 - VICENTE PIRES RA XXX</t>
  </si>
  <si>
    <t>3.3.90.39.79.04.0001.000053-01 - 366 - VICENTE PIRES RA XXX</t>
  </si>
  <si>
    <t>3.3.90.30.24.03.0021.000003-01 - 367 - FERCAL RA XXXI</t>
  </si>
  <si>
    <t>3.3.90.39.79.04.0001.000022-01 - 390 - SEGETH</t>
  </si>
  <si>
    <t>3.3.90.39.79.04.0001.000023-01 - 390 - SEGETH</t>
  </si>
  <si>
    <t>3.3.90.39.79.04.0001.000033-01 - 390 - SEGETH</t>
  </si>
  <si>
    <t>3.3.90.39.79.04.0001.000057-01 - 390 - SEGETH</t>
  </si>
  <si>
    <t>3.3.90.30.24.03.0021.000003-01 - 390 - SEGETH</t>
  </si>
  <si>
    <t>3.3.90.39.79.04.0001.000018-01 - 390 - SEGETH</t>
  </si>
  <si>
    <t>3.3.90.39.79.04.0001.000026-01 - 390 - SEGETH</t>
  </si>
  <si>
    <t>3.3.90.39.79.04.0001.000055-01 - 390 - SEGETH</t>
  </si>
  <si>
    <t>3.3.90.39.79.04.0001.000058-01 - 390 - SEGETH</t>
  </si>
  <si>
    <t>3.3.90.39.79.04.0001.000059-01 - 390 - SEGETH</t>
  </si>
  <si>
    <t>3.3.90.39.79.04.0001.000009-01 - 390 - SEGETH</t>
  </si>
  <si>
    <t>3.3.90.39.79.04.0001.000032-01 - 390 - SEGETH</t>
  </si>
  <si>
    <t>3.3.90.30.24.03.0021.000004-01 - 390 - SEGETH</t>
  </si>
  <si>
    <t>3.3.90.30.24.03.0021.000014-01 - 390 - SEGETH</t>
  </si>
  <si>
    <t>3.3.90.39.79.04.0001.000016-01 - 390 - SEGETH</t>
  </si>
  <si>
    <t>3.3.90.39.79.04.0001.000020-01 - 390 - SEGETH</t>
  </si>
  <si>
    <t>3.3.90.39.79.04.0001.000021-01 - 390 - SEGETH</t>
  </si>
  <si>
    <t>3.3.90.39.79.04.0001.000019-01 - 390 - SEGETH</t>
  </si>
  <si>
    <t>3.3.90.39.79.04.0001.000053-01 - 390 - SEGETH</t>
  </si>
  <si>
    <t>3.3.90.30.24.03.0021.000003-01 - 391 - IBRAM</t>
  </si>
  <si>
    <t>3.3.90.39.79.04.0001.000013-01 - 391 - IBRAM</t>
  </si>
  <si>
    <t>3.3.90.39.79.04.0001.000017-01 - 391 - IBRAM</t>
  </si>
  <si>
    <t>3.3.90.39.79.04.0001.000018-01 - 391 - IBRAM</t>
  </si>
  <si>
    <t>3.3.90.30.24.03.0021.000004-01 - 391 - IBRAM</t>
  </si>
  <si>
    <t>3.3.90.39.79.04.0001.000020-01 - 391 - IBRAM</t>
  </si>
  <si>
    <t>3.3.90.39.79.04.0001.000021-01 - 391 - IBRAM</t>
  </si>
  <si>
    <t>3.3.90.39.79.04.0001.000057-01 - 391 - IBRAM</t>
  </si>
  <si>
    <t>3.3.90.39.79.04.0001.000033-01 - 391 - IBRAM</t>
  </si>
  <si>
    <t>3.3.90.30.24.03.0021.000014-01 - 391 - IBRAM</t>
  </si>
  <si>
    <t>3.3.90.39.79.04.0001.000026-01 - 391 - IBRAM</t>
  </si>
  <si>
    <t>3.3.90.39.79.04.0001.000056-01 - 391 - IBRAM</t>
  </si>
  <si>
    <t>3.3.90.39.79.04.0001.000016-01 - 391 - IBRAM</t>
  </si>
  <si>
    <t>3.3.90.39.79.04.0001.000019-01 - 391 - IBRAM</t>
  </si>
  <si>
    <t>3.3.90.39.79.04.0001.000009-01 - 391 - IBRAM</t>
  </si>
  <si>
    <t>3.3.90.39.79.04.0001.000012-01 - 391 - IBRAM</t>
  </si>
  <si>
    <t>3.3.90.39.79.04.0001.000053-01 - 391 - IBRAM</t>
  </si>
  <si>
    <t>3.3.90.39.79.04.0001.000013-01 - 400 - SEJUS</t>
  </si>
  <si>
    <t>3.3.90.39.79.04.0001.000022-01 - 400 - SEJUS</t>
  </si>
  <si>
    <t>3.3.90.39.79.04.0001.000027-01 - 400 - SEJUS</t>
  </si>
  <si>
    <t>3.3.90.39.79.04.0001.000057-01 - 400 - SEJUS</t>
  </si>
  <si>
    <t>3.3.90.39.79.04.0001.000033-01 - 400 - SEJUS</t>
  </si>
  <si>
    <t>3.3.90.39.79.04.0001.000055-01 - 400 - SEJUS</t>
  </si>
  <si>
    <t>3.3.90.30.24.03.0021.000014-01 - 400 - SEJUS</t>
  </si>
  <si>
    <t>3.3.90.39.79.04.0001.000009-01 - 400 - SEJUS</t>
  </si>
  <si>
    <t>3.3.90.39.79.04.0001.000012-01 - 400 - SEJUS</t>
  </si>
  <si>
    <t>3.3.90.39.79.04.0001.000026-01 - 400 - SEJUS</t>
  </si>
  <si>
    <t>3.3.90.39.79.04.0001.000054-01 - 400 - SEJUS</t>
  </si>
  <si>
    <t>3.3.90.39.79.04.0001.000056-01 - 400 - SEJUS</t>
  </si>
  <si>
    <t>3.3.90.30.24.03.0021.000003-01 - 400 - SEJUS</t>
  </si>
  <si>
    <t>3.3.90.30.24.03.0021.000004-01 - 400 - SEJUS</t>
  </si>
  <si>
    <t>3.3.90.39.79.04.0001.000020-01 - 400 - SEJUS</t>
  </si>
  <si>
    <t>3.3.90.39.79.04.0001.000021-01 - 400 - SEJUS</t>
  </si>
  <si>
    <t>3.3.90.39.79.04.0001.000005-01 - 400 - SEJUS</t>
  </si>
  <si>
    <t>3.3.90.39.79.04.0001.000019-01 - 400 - SEJUS</t>
  </si>
  <si>
    <t>3.3.90.39.79.04.0001.000032-01 - 400 - SEJUS</t>
  </si>
  <si>
    <t>3.3.90.39.79.04.0001.000053-01 - 400 - SEJUS</t>
  </si>
  <si>
    <t>3.3.90.30.24.03.0021.000003-01 - 401 - DPDF</t>
  </si>
  <si>
    <t>3.3.90.30.24.03.0021.000004-01 - 401 - DPDF</t>
  </si>
  <si>
    <t>3.3.90.39.79.04.0001.000055-01 - 410 - SEPLAG</t>
  </si>
  <si>
    <t>3.3.90.39.79.04.0001.000058-01 - 410 - SEPLAG</t>
  </si>
  <si>
    <t>3.3.90.39.79.04.0001.000057-01 - 410 - SEPLAG</t>
  </si>
  <si>
    <t>3.3.90.39.79.04.0001.000059-01 - 410 - SEPLAG</t>
  </si>
  <si>
    <t>3.3.90.39.79.04.0001.000012-01 - 410 - SEPLAG</t>
  </si>
  <si>
    <t>3.3.90.39.79.04.0001.000005-01 - 410 - SEPLAG</t>
  </si>
  <si>
    <t>3.3.90.30.24.03.0021.000014-01 - 410 - SEPLAG</t>
  </si>
  <si>
    <t>3.3.90.39.79.04.0001.000026-01 - 410 - SEPLAG</t>
  </si>
  <si>
    <t>3.3.90.39.79.04.0001.000018-01 - 410 - SEPLAG</t>
  </si>
  <si>
    <t>3.3.90.39.79.04.0001.000009-01 - 410 - SEPLAG</t>
  </si>
  <si>
    <t>3.3.90.30.24.03.0021.000004-01 - 410 - SEPLAG</t>
  </si>
  <si>
    <t>3.3.90.30.24.03.0021.000003-01 - 410 - SEPLAG</t>
  </si>
  <si>
    <t>3.3.90.39.79.04.0001.000020-01 - 410 - SEPLAG</t>
  </si>
  <si>
    <t>3.3.90.39.79.04.0001.000032-01 - 410 - SEPLAG</t>
  </si>
  <si>
    <t>3.3.90.39.79.04.0001.000056-01 - 410 - SEPLAG</t>
  </si>
  <si>
    <t>3.3.90.39.79.04.0001.000019-01 - 410 - SEPLAG</t>
  </si>
  <si>
    <t>3.3.90.39.79.04.0001.000021-01 - 410 - SEPLAG</t>
  </si>
  <si>
    <t>3.3.90.39.79.04.0001.000053-01 - 410 - SEPLAG</t>
  </si>
  <si>
    <t>3.3.90.39.79.04.0001.000016-01 - 410 - SEPLAG</t>
  </si>
  <si>
    <t>3.3.90.39.79.04.0001.000020-01 - 413 - IPREV-DF</t>
  </si>
  <si>
    <t>3.3.90.39.79.04.0001.000021-01 - 413 - IPREV-DF</t>
  </si>
  <si>
    <t>3.3.90.39.79.04.0001.000019-01 - 413 - IPREV-DF</t>
  </si>
  <si>
    <t>3.3.90.39.79.04.0001.000016-01 - 413 - IPREV-DF</t>
  </si>
  <si>
    <t>3.3.90.39.79.04.0001.000053-01 - 413 - IPREV-DF</t>
  </si>
  <si>
    <t>3.3.90.39.79.04.0001.000009-01 - 417 - SECRIANCA</t>
  </si>
  <si>
    <t>3.3.90.39.79.04.0001.000026-01 - 417 - SECRIANCA</t>
  </si>
  <si>
    <t>3.3.90.39.79.04.0001.000020-01 - 417 - SECRIANCA</t>
  </si>
  <si>
    <t>3.3.90.39.79.04.0001.000016-01 - 417 - SECRIANCA</t>
  </si>
  <si>
    <t>3.3.90.39.79.04.0001.000021-01 - 417 - SECRIANCA</t>
  </si>
  <si>
    <t>3.3.90.39.79.04.0001.000056-01 - 417 - SECRIANCA</t>
  </si>
  <si>
    <t>3.3.90.39.79.04.0001.000032-01 - 417 - SECRIANCA</t>
  </si>
  <si>
    <t>3.3.90.39.79.04.0001.000005-01 - 417 - SECRIANCA</t>
  </si>
  <si>
    <t>3.3.90.39.79.04.0001.000053-01 - 417 - SECRIANCA</t>
  </si>
  <si>
    <t>3.3.90.39.79.04.0001.000013-01 - 431 - SEDESTMIDH</t>
  </si>
  <si>
    <t>3.3.90.39.79.04.0001.000017-01 - 431 - SEDESTMIDH</t>
  </si>
  <si>
    <t>3.3.90.39.79.04.0001.000022-01 - 431 - SEDESTMIDH</t>
  </si>
  <si>
    <t>3.3.90.39.79.04.0001.000027-01 - 431 - SEDESTMIDH</t>
  </si>
  <si>
    <t>3.3.90.39.79.04.0001.000023-01 - 431 - SEDESTMIDH</t>
  </si>
  <si>
    <t>3.3.90.39.79.04.0001.000033-01 - 431 - SEDESTMIDH</t>
  </si>
  <si>
    <t>3.3.90.39.79.04.0001.000055-01 - 431 - SEDESTMIDH</t>
  </si>
  <si>
    <t>3.3.90.39.79.04.0001.000058-01 - 431 - SEDESTMIDH</t>
  </si>
  <si>
    <t>3.3.90.39.79.04.0001.000059-01 - 431 - SEDESTMIDH</t>
  </si>
  <si>
    <t>3.3.90.39.79.04.0001.000018-01 - 431 - SEDESTMIDH</t>
  </si>
  <si>
    <t>3.3.90.39.79.04.0001.000020-01 - 431 - SEDESTMIDH</t>
  </si>
  <si>
    <t>3.3.90.39.79.04.0001.000021-01 - 431 - SEDESTMIDH</t>
  </si>
  <si>
    <t>3.3.90.39.79.04.0001.000057-01 - 431 - SEDESTMIDH</t>
  </si>
  <si>
    <t>3.3.90.30.24.03.0021.000014-01 - 431 - SEDESTMIDH</t>
  </si>
  <si>
    <t>3.3.90.39.79.04.0001.000016-01 - 431 - SEDESTMIDH</t>
  </si>
  <si>
    <t>3.3.90.39.79.04.0001.000026-01 - 431 - SEDESTMIDH</t>
  </si>
  <si>
    <t>3.3.90.39.79.04.0001.000032-01 - 431 - SEDESTMIDH</t>
  </si>
  <si>
    <t>3.3.90.39.79.04.0001.000009-01 - 431 - SEDESTMIDH</t>
  </si>
  <si>
    <t>3.3.90.39.79.04.0001.000019-01 - 431 - SEDESTMIDH</t>
  </si>
  <si>
    <t>3.3.90.30.24.03.0021.000003-01 - 431 - SEDESTMIDH</t>
  </si>
  <si>
    <t>3.3.90.39.79.04.0001.000056-01 - 431 - SEDESTMIDH</t>
  </si>
  <si>
    <t>3.3.90.30.24.03.0021.000004-01 - 431 - SEDESTMIDH</t>
  </si>
  <si>
    <t>3.3.90.39.79.04.0001.000053-01 - 431 - SEDESTMIDH</t>
  </si>
  <si>
    <t>3.3.90.30.24.03.0021.000014-01 - 480 - CGDF</t>
  </si>
  <si>
    <t>3.3.90.39.79.04.0001.000026-01 - 480 - CGDF</t>
  </si>
  <si>
    <t>3.3.90.30.24.03.0021.000004-01 - 480 - CGDF</t>
  </si>
  <si>
    <t>3.3.90.39.79.04.0001.000009-01 - 480 - CGDF</t>
  </si>
  <si>
    <t>3.3.90.39.79.04.0001.000018-01 - 480 - CGDF</t>
  </si>
  <si>
    <t>3.3.90.30.24.03.0021.000003-01 - 480 - CGDF</t>
  </si>
  <si>
    <t>3.3.90.39.79.04.0001.000020-01 - 480 - CGDF</t>
  </si>
  <si>
    <t>3.3.90.39.79.04.0001.000016-01 - 480 - CGDF</t>
  </si>
  <si>
    <t>3.3.90.39.79.04.0001.000019-01 - 480 - CGDF</t>
  </si>
  <si>
    <t>3.3.90.39.79.04.0001.000021-01 - 480 - CGDF</t>
  </si>
  <si>
    <t>3.3.90.39.79.04.0001.000032-01 - 480 - CGDF</t>
  </si>
  <si>
    <t>3.3.90.39.79.04.0001.000056-01 - 480 - CGDF</t>
  </si>
  <si>
    <t>3.3.90.39.79.04.0001.000053-01 - 480 - CGDF</t>
  </si>
  <si>
    <t>CADEADO</t>
  </si>
  <si>
    <t xml:space="preserve"> -  - </t>
  </si>
  <si>
    <t>Código Velho</t>
  </si>
  <si>
    <t>PLANILHA DE DIMENSIONAMENTO</t>
  </si>
  <si>
    <t>PROC. SEI Nº 00410-00015203/2017-34</t>
  </si>
  <si>
    <t>Adm.</t>
  </si>
  <si>
    <t>Entidade</t>
  </si>
  <si>
    <t>Secretaria</t>
  </si>
  <si>
    <t>DFTRANS - Transporte Urbano do DF</t>
  </si>
  <si>
    <t>SLU - Serviço de Limpeza Urbana</t>
  </si>
  <si>
    <t>IBRAM - Instituto do Meio Ambiente e dos Recursos Hídricos do Distrito Federal</t>
  </si>
  <si>
    <t>IPREV - Instituto de Previdencia dos Servidores do Distrito Federal</t>
  </si>
  <si>
    <t>PROCON - Instituto de Defesa do Consumidor</t>
  </si>
  <si>
    <t>FUNAB - Fundação Universidade Aberta do Distrito Federal</t>
  </si>
  <si>
    <t>FJZB - Fundação Jardim Zoológico de Brasília</t>
  </si>
  <si>
    <t>FEPECS - Fundação de Ensino e Pesquisa em Ciências de Saúde</t>
  </si>
  <si>
    <t>FUNAP - Fundação de Amparo ao Trabalhador Preso</t>
  </si>
  <si>
    <t>FAP - Fundação de Apoio à Pesquisa</t>
  </si>
  <si>
    <t>EMATER - Empresa de Assistência Técnica e Extensão Rural do DF</t>
  </si>
  <si>
    <t>DETRAN - Departamento de Trânsito do Distrito Federal</t>
  </si>
  <si>
    <t>DER - Departamento de Estradas e Rodagens do DF</t>
  </si>
  <si>
    <t>NOVACAP - Companhia Urbanizadora da Nova Capital do Brasil</t>
  </si>
  <si>
    <t>TERRACAP - Companhia Imobiliária de Brasília</t>
  </si>
  <si>
    <t>CEB - Companhia Energética de Brasília</t>
  </si>
  <si>
    <t>METRÔ - Companhia do Metropolitano de Brasília</t>
  </si>
  <si>
    <t>CAESB - Companhia de Saneamento Ambiental do Distrito Federal</t>
  </si>
  <si>
    <t>CODHAB - Companhia de Desenvolvimento Habitacional do Distrito Federal</t>
  </si>
  <si>
    <t>CODEPLAN - Cia de Desenvolvimento do Planalto Central</t>
  </si>
  <si>
    <t>CEASA - Central de Abastecimento do DF</t>
  </si>
  <si>
    <t>ADASA - Agência Reguladora de Águas e Saneamento do DF</t>
  </si>
  <si>
    <t>AGEFIS - Agência de Fiscalização do Distrito Federal</t>
  </si>
  <si>
    <t>ArPDF - Arquivo Público do Distrito Federal</t>
  </si>
  <si>
    <t>CLDF - Câmara Legislativa do Distrito Federal</t>
  </si>
  <si>
    <t>CBMDF - Corpo de Bombeiros Militar do Distrito Federal</t>
  </si>
  <si>
    <t>DPDF - Defensoria Pública do Distrito Federal</t>
  </si>
  <si>
    <t>PCDF - Polícia Civil do Distrito Federal</t>
  </si>
  <si>
    <t>PMDF - Polícia Militar do Distrito Federal</t>
  </si>
  <si>
    <t>PGDF - Procuradoria Geral do Distrito Federal</t>
  </si>
  <si>
    <t>CGDF - Controladoria Geral do Distrito Federal</t>
  </si>
  <si>
    <t>GVG - Gabinete do Vice-Governador</t>
  </si>
  <si>
    <t>CACI - Secretaria de Estado da Casa Civil, Relações Institucionais e Sociais do Distrito Federal</t>
  </si>
  <si>
    <t>SEGETH - Secretaria de Estado da Gestão do Território e Habitação</t>
  </si>
  <si>
    <t>SECID - Secretaria de Estado das Cidades</t>
  </si>
  <si>
    <t>SEAGRI - Secretaria de Estado de Agricultura, Abastecimento e Desenvolvimento Rural</t>
  </si>
  <si>
    <t>SECOM - Secretaria de Estado de Comunicação</t>
  </si>
  <si>
    <t>SECULT - Secretaria de Estado de Cultura</t>
  </si>
  <si>
    <t>SEDS - Secretaria de Estado de Economia e Desenvolvimento Sustentável</t>
  </si>
  <si>
    <t>SEE - Secretaria de Estado de Educação</t>
  </si>
  <si>
    <t>SETUL - Secretaria de Estado de Esporte, Turismo e Lazer</t>
  </si>
  <si>
    <t>SEF - Secretaria de Estado de Fazenda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</si>
  <si>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</si>
  <si>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</si>
  <si>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</si>
  <si>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</si>
  <si>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SECRIA - Secretaria de Estado de Políticas para Crianças, Adolescentes e Juventude</t>
  </si>
  <si>
    <t>SES - Secretaria de Estado de Saúde</t>
  </si>
  <si>
    <t>SSP - Secretaria de Estado de Segurança Pública e Paz Social</t>
  </si>
  <si>
    <t>SEDESTMIDH - Secretaria de Estado de Trabalho, Desenvolvimento Social, Mulheres, Igualdade Racial e Direitos Humanos</t>
  </si>
  <si>
    <t>FHB - Fundação Hemocentro de Brasília</t>
  </si>
  <si>
    <t>JBB - Jardim Botânico de Brasília</t>
  </si>
  <si>
    <t>Administração Regional de Águas Claras - RA XX</t>
  </si>
  <si>
    <t>Administração Regional de Brazlândia - RA IV</t>
  </si>
  <si>
    <t>Administração Regional da Candangolândia - RA XIX</t>
  </si>
  <si>
    <t>Administração Regional de Ceilândia - RA IX</t>
  </si>
  <si>
    <t>Administração Regional do Cruzeiro - RA XI</t>
  </si>
  <si>
    <t>Administração Regional da Fercal - RA XXXI</t>
  </si>
  <si>
    <t>Administração Regional do Gama - RA II</t>
  </si>
  <si>
    <t>Administração Regional do Guará - RA X</t>
  </si>
  <si>
    <t>Administração Regional de Itapoã - RA XXVIII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</si>
  <si>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</si>
  <si>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</si>
  <si>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</si>
  <si>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</si>
  <si>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</si>
  <si>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</si>
  <si>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de Planaltina - RA VI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</si>
  <si>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</si>
  <si>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</si>
  <si>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</si>
  <si>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</si>
  <si>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</si>
  <si>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</si>
  <si>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</si>
  <si>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do SCIA/Estrutural - RA XXV</t>
  </si>
  <si>
    <t>Administração Regional do SAI - RA XXIX</t>
  </si>
  <si>
    <t>Administração Regional de Sobradinho - RA V</t>
  </si>
  <si>
    <t>Administração Regional de Sobradinho II - RA XXVI</t>
  </si>
  <si>
    <t>Administração Regional de Taguatinga - RA III</t>
  </si>
  <si>
    <t>Administração Regional do Varjão - RA XXIII</t>
  </si>
  <si>
    <t>Administração Regional de Vicente Pires - RA XXX</t>
  </si>
  <si>
    <t>Administração Regional do Sudoeste/Octogonal - RA XXII</t>
  </si>
  <si>
    <t>SINESP - Secretaria de Estado de Infraestrutura e Serviços Públicos</t>
  </si>
  <si>
    <t>Cód.Item</t>
  </si>
  <si>
    <t>Códigoe-Compras</t>
  </si>
  <si>
    <t>PLS Nº 0109 , 0110 e 0111/2017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</si>
</sst>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2" borderId="0"/>
    <xf numFmtId="0" fontId="4" fillId="2" borderId="0"/>
    <xf numFmtId="0" fontId="15" fillId="2" borderId="0"/>
    <xf numFmtId="43" fontId="4" fillId="2" borderId="0" applyFont="0" applyFill="0" applyBorder="0" applyAlignment="0" applyProtection="0"/>
    <xf numFmtId="9" fontId="4" fillId="2" borderId="0" applyFont="0" applyFill="0" applyBorder="0" applyAlignment="0" applyProtection="0"/>
  </cellStyleXfs>
  <cellXfs count="85">
    <xf numFmtId="0" fontId="0" fillId="0" borderId="0" xfId="0"/>
    <xf numFmtId="0" fontId="6" fillId="2" borderId="0" xfId="1" applyFont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0" fontId="0" fillId="2" borderId="0" xfId="2" applyFont="1"/>
    <xf numFmtId="0" fontId="4" fillId="0" borderId="0" xfId="2" applyFill="1"/>
    <xf numFmtId="0" fontId="14" fillId="2" borderId="9" xfId="0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left" vertical="center" wrapText="1"/>
    </xf>
    <xf numFmtId="3" fontId="14" fillId="2" borderId="10" xfId="3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3" fontId="14" fillId="2" borderId="9" xfId="3" applyNumberFormat="1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6" fillId="2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2" applyProtection="1"/>
    <xf numFmtId="165" fontId="4" fillId="2" borderId="0" xfId="2" applyNumberFormat="1" applyBorder="1" applyAlignment="1"/>
    <xf numFmtId="0" fontId="10" fillId="6" borderId="0" xfId="2" applyFont="1" applyFill="1" applyBorder="1"/>
    <xf numFmtId="0" fontId="4" fillId="2" borderId="0" xfId="2" applyFill="1" applyBorder="1"/>
    <xf numFmtId="0" fontId="4" fillId="5" borderId="0" xfId="2" applyFill="1"/>
    <xf numFmtId="3" fontId="4" fillId="2" borderId="0" xfId="2" applyNumberFormat="1"/>
    <xf numFmtId="0" fontId="4" fillId="8" borderId="2" xfId="2" applyFill="1" applyBorder="1" applyAlignment="1">
      <alignment horizontal="center" vertical="center" wrapText="1"/>
    </xf>
    <xf numFmtId="0" fontId="4" fillId="8" borderId="1" xfId="2" applyFill="1" applyBorder="1" applyAlignment="1">
      <alignment horizontal="left" vertical="center" wrapText="1"/>
    </xf>
    <xf numFmtId="164" fontId="0" fillId="8" borderId="1" xfId="4" applyNumberFormat="1" applyFont="1" applyFill="1" applyBorder="1" applyAlignment="1">
      <alignment horizontal="left" vertical="center" wrapText="1"/>
    </xf>
    <xf numFmtId="0" fontId="4" fillId="8" borderId="1" xfId="2" applyFill="1" applyBorder="1" applyAlignment="1">
      <alignment horizontal="center" vertical="center" wrapText="1"/>
    </xf>
    <xf numFmtId="3" fontId="0" fillId="2" borderId="1" xfId="4" applyNumberFormat="1" applyFont="1" applyBorder="1" applyAlignment="1">
      <alignment horizontal="center" vertical="center" wrapText="1"/>
    </xf>
    <xf numFmtId="3" fontId="4" fillId="2" borderId="1" xfId="2" applyNumberFormat="1" applyBorder="1" applyAlignment="1" applyProtection="1">
      <alignment horizontal="center" vertical="center"/>
      <protection locked="0"/>
    </xf>
    <xf numFmtId="3" fontId="4" fillId="8" borderId="1" xfId="2" applyNumberFormat="1" applyFill="1" applyBorder="1" applyAlignment="1" applyProtection="1">
      <alignment horizontal="center" vertical="center"/>
    </xf>
    <xf numFmtId="3" fontId="4" fillId="8" borderId="1" xfId="2" applyNumberFormat="1" applyFill="1" applyBorder="1" applyAlignment="1">
      <alignment horizontal="center" vertical="center"/>
    </xf>
    <xf numFmtId="9" fontId="0" fillId="8" borderId="3" xfId="5" applyFont="1" applyFill="1" applyBorder="1" applyAlignment="1">
      <alignment horizontal="center" vertical="center"/>
    </xf>
    <xf numFmtId="0" fontId="0" fillId="8" borderId="1" xfId="2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3" fontId="16" fillId="2" borderId="9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2" applyFont="1" applyFill="1"/>
    <xf numFmtId="0" fontId="4" fillId="7" borderId="4" xfId="2" applyFill="1" applyBorder="1" applyAlignment="1">
      <alignment horizontal="center" vertical="center" wrapText="1"/>
    </xf>
    <xf numFmtId="0" fontId="4" fillId="7" borderId="5" xfId="2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4" fillId="7" borderId="5" xfId="2" applyFill="1" applyBorder="1" applyAlignment="1" applyProtection="1">
      <alignment horizontal="center" vertical="center" wrapText="1"/>
    </xf>
    <xf numFmtId="0" fontId="4" fillId="7" borderId="23" xfId="2" applyFill="1" applyBorder="1" applyAlignment="1">
      <alignment horizontal="center" vertical="center" wrapText="1"/>
    </xf>
    <xf numFmtId="0" fontId="4" fillId="8" borderId="24" xfId="2" applyFill="1" applyBorder="1" applyAlignment="1">
      <alignment horizontal="center" vertical="center" wrapText="1"/>
    </xf>
    <xf numFmtId="0" fontId="0" fillId="8" borderId="25" xfId="2" applyFont="1" applyFill="1" applyBorder="1" applyAlignment="1">
      <alignment horizontal="left" vertical="center" wrapText="1"/>
    </xf>
    <xf numFmtId="0" fontId="4" fillId="8" borderId="25" xfId="2" applyFill="1" applyBorder="1" applyAlignment="1">
      <alignment horizontal="left" vertical="center" wrapText="1"/>
    </xf>
    <xf numFmtId="164" fontId="0" fillId="8" borderId="25" xfId="4" applyNumberFormat="1" applyFont="1" applyFill="1" applyBorder="1" applyAlignment="1">
      <alignment horizontal="left" vertical="center" wrapText="1"/>
    </xf>
    <xf numFmtId="0" fontId="4" fillId="8" borderId="25" xfId="2" applyFill="1" applyBorder="1" applyAlignment="1">
      <alignment horizontal="center" vertical="center" wrapText="1"/>
    </xf>
    <xf numFmtId="3" fontId="4" fillId="2" borderId="25" xfId="2" applyNumberFormat="1" applyBorder="1" applyAlignment="1" applyProtection="1">
      <alignment horizontal="center" vertical="center"/>
      <protection locked="0"/>
    </xf>
    <xf numFmtId="3" fontId="4" fillId="8" borderId="25" xfId="2" applyNumberFormat="1" applyFill="1" applyBorder="1" applyAlignment="1" applyProtection="1">
      <alignment horizontal="center" vertical="center"/>
    </xf>
    <xf numFmtId="3" fontId="4" fillId="8" borderId="25" xfId="2" applyNumberFormat="1" applyFill="1" applyBorder="1" applyAlignment="1">
      <alignment horizontal="center" vertical="center"/>
    </xf>
    <xf numFmtId="9" fontId="0" fillId="8" borderId="26" xfId="5" applyFont="1" applyFill="1" applyBorder="1" applyAlignment="1">
      <alignment horizontal="center" vertical="center"/>
    </xf>
    <xf numFmtId="166" fontId="3" fillId="9" borderId="21" xfId="2" applyNumberFormat="1" applyFont="1" applyFill="1" applyBorder="1" applyAlignment="1">
      <alignment horizontal="center" vertical="center"/>
    </xf>
    <xf numFmtId="166" fontId="3" fillId="9" borderId="22" xfId="2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1" fillId="6" borderId="7" xfId="2" applyFont="1" applyFill="1" applyBorder="1" applyAlignment="1">
      <alignment horizontal="right" vertical="center"/>
    </xf>
    <xf numFmtId="0" fontId="11" fillId="6" borderId="6" xfId="2" applyFont="1" applyFill="1" applyBorder="1" applyAlignment="1">
      <alignment horizontal="right" vertical="center"/>
    </xf>
    <xf numFmtId="0" fontId="11" fillId="6" borderId="12" xfId="2" applyFont="1" applyFill="1" applyBorder="1" applyAlignment="1">
      <alignment horizontal="left" vertical="top" wrapText="1"/>
    </xf>
    <xf numFmtId="0" fontId="11" fillId="6" borderId="14" xfId="2" applyFont="1" applyFill="1" applyBorder="1" applyAlignment="1">
      <alignment horizontal="left" vertical="top" wrapText="1"/>
    </xf>
    <xf numFmtId="0" fontId="13" fillId="2" borderId="12" xfId="2" applyFont="1" applyFill="1" applyBorder="1" applyAlignment="1" applyProtection="1">
      <alignment horizontal="left" vertical="top" wrapText="1"/>
      <protection locked="0"/>
    </xf>
    <xf numFmtId="0" fontId="13" fillId="2" borderId="14" xfId="2" applyFont="1" applyFill="1" applyBorder="1" applyAlignment="1" applyProtection="1">
      <alignment horizontal="left" vertical="top" wrapText="1"/>
      <protection locked="0"/>
    </xf>
    <xf numFmtId="165" fontId="1" fillId="5" borderId="13" xfId="2" applyNumberFormat="1" applyFont="1" applyFill="1" applyBorder="1" applyAlignment="1">
      <alignment horizontal="center" vertical="center"/>
    </xf>
    <xf numFmtId="165" fontId="1" fillId="5" borderId="20" xfId="2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6" xfId="3"/>
    <cellStyle name="Porcentagem 2" xfId="5"/>
    <cellStyle name="Vírgula 2" xfId="4"/>
  </cellStyles>
  <dxfs count="55">
    <dxf>
      <font>
        <b/>
        <i val="0"/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G/COSUP/DIREP/GEPROSP-GEPROM/PLS/2015/GRUPO%2039.79%20-%20SERVI&#199;O%20DE%20CHAVEIRO/MODELO%20RESPOSTAS%20&#211;RG&#195;OS%20PLS%20vers&#227;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9.01"/>
      <sheetName val="Produto por órgão"/>
      <sheetName val="Respostas Órgãos"/>
      <sheetName val="LISTA ÓRGÃO"/>
    </sheetNames>
    <sheetDataSet>
      <sheetData sheetId="0"/>
      <sheetData sheetId="1"/>
      <sheetData sheetId="2"/>
      <sheetData sheetId="3">
        <row r="1">
          <cell r="A1" t="str">
            <v>UO</v>
          </cell>
          <cell r="B1" t="str">
            <v>Descrição Órgão</v>
          </cell>
        </row>
        <row r="2">
          <cell r="A2">
            <v>147</v>
          </cell>
          <cell r="B2" t="str">
            <v>Administração Regional da Candangolândia</v>
          </cell>
        </row>
        <row r="3">
          <cell r="A3">
            <v>367</v>
          </cell>
          <cell r="B3" t="str">
            <v>Administração Regional da Fercal RA XXXI</v>
          </cell>
        </row>
        <row r="4">
          <cell r="A4">
            <v>302</v>
          </cell>
          <cell r="B4" t="str">
            <v>Administração Regional da Sudoeste/Octogonal</v>
          </cell>
        </row>
        <row r="5">
          <cell r="A5">
            <v>300</v>
          </cell>
          <cell r="B5" t="str">
            <v>Administração Regional de Águas Claras</v>
          </cell>
        </row>
        <row r="6">
          <cell r="A6">
            <v>133</v>
          </cell>
          <cell r="B6" t="str">
            <v>Administração Regional de Brazlândia</v>
          </cell>
        </row>
        <row r="7">
          <cell r="A7">
            <v>138</v>
          </cell>
          <cell r="B7" t="str">
            <v>Administração Regional de Ceilândia</v>
          </cell>
        </row>
        <row r="8">
          <cell r="A8">
            <v>308</v>
          </cell>
          <cell r="B8" t="str">
            <v>Administração Regional de Itapoã</v>
          </cell>
        </row>
        <row r="9">
          <cell r="A9">
            <v>135</v>
          </cell>
          <cell r="B9" t="str">
            <v>Administração Regional de Planaltina</v>
          </cell>
        </row>
        <row r="10">
          <cell r="A10">
            <v>142</v>
          </cell>
          <cell r="B10" t="str">
            <v>Administração Regional de Samambaia</v>
          </cell>
        </row>
        <row r="11">
          <cell r="A11">
            <v>143</v>
          </cell>
          <cell r="B11" t="str">
            <v>Administração Regional de Santa Maria</v>
          </cell>
        </row>
        <row r="12">
          <cell r="A12">
            <v>144</v>
          </cell>
          <cell r="B12" t="str">
            <v>Administração Regional de São Sebastião</v>
          </cell>
        </row>
        <row r="13">
          <cell r="A13">
            <v>134</v>
          </cell>
          <cell r="B13" t="str">
            <v>Administração Regional de Sobradinho</v>
          </cell>
        </row>
        <row r="14">
          <cell r="A14">
            <v>304</v>
          </cell>
          <cell r="B14" t="str">
            <v>Administração Regional de Sobradinho II</v>
          </cell>
        </row>
        <row r="15">
          <cell r="A15">
            <v>132</v>
          </cell>
          <cell r="B15" t="str">
            <v>Administração Regional de Taguatinga</v>
          </cell>
        </row>
        <row r="16">
          <cell r="A16">
            <v>366</v>
          </cell>
          <cell r="B16" t="str">
            <v>Administração Regional de Vicente Pires</v>
          </cell>
        </row>
        <row r="17">
          <cell r="A17">
            <v>139</v>
          </cell>
          <cell r="B17" t="str">
            <v>Administração Regional do Cruzeiro</v>
          </cell>
        </row>
        <row r="18">
          <cell r="A18">
            <v>131</v>
          </cell>
          <cell r="B18" t="str">
            <v>Administração Regional do Gama</v>
          </cell>
        </row>
        <row r="19">
          <cell r="A19">
            <v>137</v>
          </cell>
          <cell r="B19" t="str">
            <v>Administração Regional do Guará</v>
          </cell>
        </row>
        <row r="20">
          <cell r="A20">
            <v>307</v>
          </cell>
          <cell r="B20" t="str">
            <v>Administração Regional do Jardim Botânico</v>
          </cell>
        </row>
        <row r="21">
          <cell r="A21">
            <v>149</v>
          </cell>
          <cell r="B21" t="str">
            <v>Administração Regional do Lago Norte</v>
          </cell>
        </row>
        <row r="22">
          <cell r="A22">
            <v>146</v>
          </cell>
          <cell r="B22" t="str">
            <v>Administração Regional do Lago Sul</v>
          </cell>
        </row>
        <row r="23">
          <cell r="A23">
            <v>136</v>
          </cell>
          <cell r="B23" t="str">
            <v>Administração Regional do Núcleo Bandeirante</v>
          </cell>
        </row>
        <row r="24">
          <cell r="A24">
            <v>140</v>
          </cell>
          <cell r="B24" t="str">
            <v>Administração Regional do Paranoá</v>
          </cell>
        </row>
        <row r="25">
          <cell r="A25">
            <v>305</v>
          </cell>
          <cell r="B25" t="str">
            <v>Administração Regional do Park Way</v>
          </cell>
        </row>
        <row r="26">
          <cell r="A26">
            <v>141</v>
          </cell>
          <cell r="B26" t="str">
            <v>Administração Regional do Plano Piloto</v>
          </cell>
        </row>
        <row r="27">
          <cell r="A27">
            <v>145</v>
          </cell>
          <cell r="B27" t="str">
            <v>Administração Regional do Recanto das Emas</v>
          </cell>
        </row>
        <row r="28">
          <cell r="A28">
            <v>148</v>
          </cell>
          <cell r="B28" t="str">
            <v>Administração Regional do Riacho Fundo I</v>
          </cell>
        </row>
        <row r="29">
          <cell r="A29">
            <v>301</v>
          </cell>
          <cell r="B29" t="str">
            <v>Administração Regional do Riacho Fundo II</v>
          </cell>
        </row>
        <row r="30">
          <cell r="A30">
            <v>306</v>
          </cell>
          <cell r="B30" t="str">
            <v>Administração Regional do Setor Complementar de Indústria</v>
          </cell>
        </row>
        <row r="31">
          <cell r="A31">
            <v>309</v>
          </cell>
          <cell r="B31" t="str">
            <v>Administração Regional do SIA</v>
          </cell>
        </row>
        <row r="32">
          <cell r="A32">
            <v>303</v>
          </cell>
          <cell r="B32" t="str">
            <v>Administração Regional do Varjão</v>
          </cell>
        </row>
        <row r="33">
          <cell r="A33">
            <v>19</v>
          </cell>
          <cell r="B33" t="str">
            <v>Agência de Comunicaçao Social</v>
          </cell>
        </row>
        <row r="34">
          <cell r="A34">
            <v>361</v>
          </cell>
          <cell r="B34" t="str">
            <v>Agência de Fiscalização do Distrito Federal</v>
          </cell>
        </row>
        <row r="35">
          <cell r="A35">
            <v>125</v>
          </cell>
          <cell r="B35" t="str">
            <v>Agência Empresarial da Receita</v>
          </cell>
        </row>
        <row r="36">
          <cell r="A36">
            <v>197</v>
          </cell>
          <cell r="B36" t="str">
            <v>Agência Reguladora de Águas e Saneamento do DF</v>
          </cell>
        </row>
        <row r="37">
          <cell r="A37">
            <v>151</v>
          </cell>
          <cell r="B37" t="str">
            <v>Arquivo Público do Distrito Federal</v>
          </cell>
        </row>
        <row r="38">
          <cell r="A38">
            <v>1</v>
          </cell>
          <cell r="B38" t="str">
            <v>Câmara Legislativa do Distrito Federal</v>
          </cell>
        </row>
        <row r="39">
          <cell r="A39">
            <v>2</v>
          </cell>
          <cell r="B39" t="str">
            <v>Casa Civil do Distrito Federal</v>
          </cell>
        </row>
        <row r="40">
          <cell r="A40">
            <v>3032</v>
          </cell>
          <cell r="B40" t="str">
            <v>CELIC</v>
          </cell>
        </row>
        <row r="41">
          <cell r="A41">
            <v>121</v>
          </cell>
          <cell r="B41" t="str">
            <v>Cia de Desenvolvimento do Planalto Central</v>
          </cell>
        </row>
        <row r="42">
          <cell r="A42">
            <v>392</v>
          </cell>
          <cell r="B42" t="str">
            <v>Companhia de Desenvolvimento Habitacional do Distrito Fede</v>
          </cell>
        </row>
        <row r="43">
          <cell r="A43">
            <v>92</v>
          </cell>
          <cell r="B43" t="str">
            <v>Companhia de Saneamento Ambiental do Distrito Federal - Ca</v>
          </cell>
        </row>
        <row r="44">
          <cell r="A44">
            <v>97</v>
          </cell>
          <cell r="B44" t="str">
            <v>Companhia do Metropolitano de Brasília</v>
          </cell>
        </row>
        <row r="45">
          <cell r="A45">
            <v>310</v>
          </cell>
          <cell r="B45" t="str">
            <v>Companhia Energética de Brasília</v>
          </cell>
        </row>
        <row r="46">
          <cell r="A46">
            <v>111</v>
          </cell>
          <cell r="B46" t="str">
            <v>Companhia Imobiliária de Brasília</v>
          </cell>
        </row>
        <row r="47">
          <cell r="A47">
            <v>112</v>
          </cell>
          <cell r="B47" t="str">
            <v>Companhia Urbanizadora da Nova Capital do Brasil</v>
          </cell>
        </row>
        <row r="48">
          <cell r="A48">
            <v>480</v>
          </cell>
          <cell r="B48" t="str">
            <v>Controladoria Geral do Distrito Federal</v>
          </cell>
        </row>
        <row r="49">
          <cell r="A49">
            <v>362</v>
          </cell>
          <cell r="B49" t="str">
            <v>Coordenadoria das Cidades</v>
          </cell>
        </row>
        <row r="50">
          <cell r="A50">
            <v>53</v>
          </cell>
          <cell r="B50" t="str">
            <v>Corpo de Bombeiros Militar do Distrito Federal</v>
          </cell>
        </row>
        <row r="51">
          <cell r="A51">
            <v>17</v>
          </cell>
          <cell r="B51" t="str">
            <v>Corregedoria Geral do Distrito Federal</v>
          </cell>
        </row>
        <row r="52">
          <cell r="A52">
            <v>401</v>
          </cell>
          <cell r="B52" t="str">
            <v>Defensoria Pública do Distrito Federal</v>
          </cell>
        </row>
        <row r="53">
          <cell r="A53">
            <v>113</v>
          </cell>
          <cell r="B53" t="str">
            <v>Departamento de Estradas e Rodagens do DF</v>
          </cell>
        </row>
        <row r="54">
          <cell r="A54">
            <v>55</v>
          </cell>
          <cell r="B54" t="str">
            <v>Departamento de Trânsito do Distrito Federal</v>
          </cell>
        </row>
        <row r="55">
          <cell r="A55">
            <v>371</v>
          </cell>
          <cell r="B55" t="str">
            <v>Empresa Brasiliense de Turismo</v>
          </cell>
        </row>
        <row r="56">
          <cell r="A56">
            <v>72</v>
          </cell>
          <cell r="B56" t="str">
            <v>Empresa de Assistência Técnica e Extensão Rural do DF</v>
          </cell>
        </row>
        <row r="57">
          <cell r="A57">
            <v>56</v>
          </cell>
          <cell r="B57" t="str">
            <v>Fundação de Amparo ao Trabalhador Preso</v>
          </cell>
        </row>
        <row r="58">
          <cell r="A58">
            <v>193</v>
          </cell>
          <cell r="B58" t="str">
            <v>Fundação de Apoio à Pesquisa</v>
          </cell>
        </row>
        <row r="59">
          <cell r="A59">
            <v>64</v>
          </cell>
          <cell r="B59" t="str">
            <v>Fundação de Ensino e Pesquisa em Ciências de Saúde</v>
          </cell>
        </row>
        <row r="60">
          <cell r="A60">
            <v>63</v>
          </cell>
          <cell r="B60" t="str">
            <v>Fundação Hemocentro de Brasília</v>
          </cell>
        </row>
        <row r="61">
          <cell r="A61">
            <v>196</v>
          </cell>
          <cell r="B61" t="str">
            <v>Fundação Jardim Zoológico de Brasília</v>
          </cell>
        </row>
        <row r="62">
          <cell r="A62">
            <v>460</v>
          </cell>
          <cell r="B62" t="str">
            <v>Gabinete da Secretaria de Estado de Educação</v>
          </cell>
        </row>
        <row r="63">
          <cell r="A63">
            <v>10</v>
          </cell>
          <cell r="B63" t="str">
            <v>Gabinete do Governador</v>
          </cell>
        </row>
        <row r="64">
          <cell r="A64">
            <v>14</v>
          </cell>
          <cell r="B64" t="str">
            <v>Gabinete do Vice-Governador</v>
          </cell>
        </row>
        <row r="65">
          <cell r="A65">
            <v>128</v>
          </cell>
          <cell r="B65" t="str">
            <v>Gerência de Fiscalização de Mercadoria de Trânsito</v>
          </cell>
        </row>
        <row r="66">
          <cell r="A66">
            <v>270</v>
          </cell>
          <cell r="B66" t="str">
            <v>Hospital de Base do Distrito Federal</v>
          </cell>
        </row>
        <row r="67">
          <cell r="A67">
            <v>274</v>
          </cell>
          <cell r="B67" t="str">
            <v>Hospital Regional de Brazlândia</v>
          </cell>
        </row>
        <row r="68">
          <cell r="A68">
            <v>288</v>
          </cell>
          <cell r="B68" t="str">
            <v>Hospital São Vicente de Paula</v>
          </cell>
        </row>
        <row r="69">
          <cell r="A69">
            <v>412</v>
          </cell>
          <cell r="B69" t="str">
            <v>Instituto de Assitência à Saúde dos Servidores do Distrito Federal</v>
          </cell>
        </row>
        <row r="70">
          <cell r="A70">
            <v>15</v>
          </cell>
          <cell r="B70" t="str">
            <v>Instituto de Defesa do Consumidor - PROCON</v>
          </cell>
        </row>
        <row r="71">
          <cell r="A71">
            <v>413</v>
          </cell>
          <cell r="B71" t="str">
            <v>Instituto de Previdencia dos Servidores do Distrito Federal</v>
          </cell>
        </row>
        <row r="72">
          <cell r="A72">
            <v>391</v>
          </cell>
          <cell r="B72" t="str">
            <v>Instituto do Meio Ambiente e dos Recursos Hídricos do Distrito Federal</v>
          </cell>
        </row>
        <row r="73">
          <cell r="A73">
            <v>195</v>
          </cell>
          <cell r="B73" t="str">
            <v>Jardim Botânico de Brasília</v>
          </cell>
        </row>
        <row r="74">
          <cell r="A74">
            <v>3037</v>
          </cell>
          <cell r="B74" t="str">
            <v>Laboratório Central de Saúde Pública do DF</v>
          </cell>
        </row>
        <row r="75">
          <cell r="A75">
            <v>52</v>
          </cell>
          <cell r="B75" t="str">
            <v>Polícia Civil do Distrito Federal</v>
          </cell>
        </row>
        <row r="76">
          <cell r="A76">
            <v>54</v>
          </cell>
          <cell r="B76" t="str">
            <v>Polícia Militar do Distrito Federal</v>
          </cell>
        </row>
        <row r="77">
          <cell r="A77">
            <v>20</v>
          </cell>
          <cell r="B77" t="str">
            <v>Procuradoria Geral do Distrito Federal</v>
          </cell>
        </row>
        <row r="78">
          <cell r="A78">
            <v>390</v>
          </cell>
          <cell r="B78" t="str">
            <v>Secretaria de Estado da Gestão do Território e Habitação</v>
          </cell>
        </row>
        <row r="79">
          <cell r="A79">
            <v>418</v>
          </cell>
          <cell r="B79" t="str">
            <v>Secretaria de Estado da Micro e Pequena Empresa e Economia</v>
          </cell>
        </row>
        <row r="80">
          <cell r="A80">
            <v>490</v>
          </cell>
          <cell r="B80" t="str">
            <v>Secretaria de Estado da Ordem Pública e Social do Distrito Federal</v>
          </cell>
        </row>
        <row r="81">
          <cell r="A81">
            <v>100</v>
          </cell>
          <cell r="B81" t="str">
            <v>Secretaria de Estado de Ação Social</v>
          </cell>
        </row>
        <row r="82">
          <cell r="A82">
            <v>330</v>
          </cell>
          <cell r="B82" t="str">
            <v>Secretaria de Estado de Administração de Parques e Unidade</v>
          </cell>
        </row>
        <row r="83">
          <cell r="A83">
            <v>70</v>
          </cell>
          <cell r="B83" t="str">
            <v>Secretaria de Estado de Agricultura, Abastecimento e Desensenvolvimento Rural</v>
          </cell>
        </row>
        <row r="84">
          <cell r="A84">
            <v>230</v>
          </cell>
          <cell r="B84" t="str">
            <v>Secretaria de Estado de Articulação para o Desenvolvimento</v>
          </cell>
        </row>
        <row r="85">
          <cell r="A85">
            <v>421</v>
          </cell>
          <cell r="B85" t="str">
            <v>Secretaria de Estado de Assuntos Estratégicos</v>
          </cell>
        </row>
        <row r="86">
          <cell r="A86">
            <v>320</v>
          </cell>
          <cell r="B86" t="str">
            <v>Secretaria de Estado de Assuntos Sindicais</v>
          </cell>
        </row>
        <row r="87">
          <cell r="A87">
            <v>290</v>
          </cell>
          <cell r="B87" t="str">
            <v>Secretaria de Estado de Ciência e Tecnologia do Distrito Federal</v>
          </cell>
        </row>
        <row r="88">
          <cell r="A88">
            <v>180</v>
          </cell>
          <cell r="B88" t="str">
            <v>Secretaria de Estado de Comunicação Social</v>
          </cell>
        </row>
        <row r="89">
          <cell r="A89">
            <v>130</v>
          </cell>
          <cell r="B89" t="str">
            <v>Secretaria de Estado de Coordenação das Administrações Regionais</v>
          </cell>
        </row>
        <row r="90">
          <cell r="A90">
            <v>150</v>
          </cell>
          <cell r="B90" t="str">
            <v>Secretaria de Estado de Cultura</v>
          </cell>
        </row>
        <row r="91">
          <cell r="A91">
            <v>423</v>
          </cell>
          <cell r="B91" t="str">
            <v>Secretaria de Estado de Defesa Civil do Distrito Federal</v>
          </cell>
        </row>
        <row r="92">
          <cell r="A92">
            <v>380</v>
          </cell>
          <cell r="B92" t="str">
            <v>Secretaria de Estado de Desenvolvimento Humano e Social</v>
          </cell>
        </row>
        <row r="93">
          <cell r="A93">
            <v>370</v>
          </cell>
          <cell r="B93" t="str">
            <v>Secretaria de Estado de Economia e Desenvolvimento Sustentável</v>
          </cell>
        </row>
        <row r="94">
          <cell r="A94">
            <v>80</v>
          </cell>
          <cell r="B94" t="str">
            <v>Secretaria de Estado de Educação</v>
          </cell>
        </row>
        <row r="95">
          <cell r="A95">
            <v>220</v>
          </cell>
          <cell r="B95" t="str">
            <v>Secretaria de Estado de Esporte e Lazer</v>
          </cell>
        </row>
        <row r="96">
          <cell r="A96">
            <v>40</v>
          </cell>
          <cell r="B96" t="str">
            <v>Secretaria de Estado de Fazenda</v>
          </cell>
        </row>
        <row r="97">
          <cell r="A97">
            <v>340</v>
          </cell>
          <cell r="B97" t="str">
            <v>Secretaria de Estado de Fiscalização de Atividades Urbanas</v>
          </cell>
        </row>
        <row r="98">
          <cell r="A98">
            <v>30</v>
          </cell>
          <cell r="B98" t="str">
            <v>Secretaria de Estado de Gestão Administrativa</v>
          </cell>
        </row>
        <row r="99">
          <cell r="A99">
            <v>414</v>
          </cell>
          <cell r="B99" t="str">
            <v>Secretaria de Estado de Gestão Administrativa e Desburocratização</v>
          </cell>
        </row>
        <row r="100">
          <cell r="A100">
            <v>110</v>
          </cell>
          <cell r="B100" t="str">
            <v>Secretaria de Estado de Infraestrutura e Serviços Públicos</v>
          </cell>
        </row>
        <row r="101">
          <cell r="A101">
            <v>400</v>
          </cell>
          <cell r="B101" t="str">
            <v>Secretaria de Estado de Justiça e Cidadania</v>
          </cell>
        </row>
        <row r="102">
          <cell r="A102">
            <v>393</v>
          </cell>
          <cell r="B102" t="str">
            <v>Secretaria de Estado de Meio-Ambiente</v>
          </cell>
        </row>
        <row r="103">
          <cell r="A103">
            <v>90</v>
          </cell>
          <cell r="B103" t="str">
            <v>Secretaria de Estado de Mobilidade</v>
          </cell>
        </row>
        <row r="104">
          <cell r="A104">
            <v>120</v>
          </cell>
          <cell r="B104" t="str">
            <v>Secretaria de Estado de Planejamento e Coordenação de Parc</v>
          </cell>
        </row>
        <row r="105">
          <cell r="A105">
            <v>410</v>
          </cell>
          <cell r="B105" t="str">
            <v>Secretaria de Estado de Planejamento, Orçamento e Gestão</v>
          </cell>
        </row>
        <row r="106">
          <cell r="A106">
            <v>419</v>
          </cell>
          <cell r="B106" t="str">
            <v>Secretaria de Estado de Políticas para as Mulheres, Igualdade Racial e Direitos Humanos</v>
          </cell>
        </row>
        <row r="107">
          <cell r="A107">
            <v>417</v>
          </cell>
          <cell r="B107" t="str">
            <v>Secretaria de Estado de Políticas para Crianças, Adolescentes e Juventude</v>
          </cell>
        </row>
        <row r="108">
          <cell r="A108">
            <v>415</v>
          </cell>
          <cell r="B108" t="str">
            <v>Secretaria de Estado de Publicidade Institucional do Distrito Federal</v>
          </cell>
        </row>
        <row r="109">
          <cell r="A109">
            <v>426</v>
          </cell>
          <cell r="B109" t="str">
            <v>Secretaria de Estado de Regularização de Condomínios</v>
          </cell>
        </row>
        <row r="110">
          <cell r="A110">
            <v>360</v>
          </cell>
          <cell r="B110" t="str">
            <v>Secretaria de Estado de Relações Institucionais e Sociais</v>
          </cell>
        </row>
        <row r="111">
          <cell r="A111">
            <v>60</v>
          </cell>
          <cell r="B111" t="str">
            <v>Secretaria de Estado de Saúde</v>
          </cell>
        </row>
        <row r="112">
          <cell r="A112">
            <v>50</v>
          </cell>
          <cell r="B112" t="str">
            <v>Secretaria de Estado de Segurança Pública e Paz Social</v>
          </cell>
        </row>
        <row r="113">
          <cell r="A113">
            <v>240</v>
          </cell>
          <cell r="B113" t="str">
            <v>Secretaria de Estado de Solidariedade</v>
          </cell>
        </row>
        <row r="114">
          <cell r="A114">
            <v>430</v>
          </cell>
          <cell r="B114" t="str">
            <v>Secretaria de Estado de Trabalho e do Empreendedorismo</v>
          </cell>
        </row>
        <row r="115">
          <cell r="A115">
            <v>510</v>
          </cell>
          <cell r="B115" t="str">
            <v>Secretaria de Estado de Turismo do Distrito Federal</v>
          </cell>
        </row>
        <row r="116">
          <cell r="A116">
            <v>210</v>
          </cell>
          <cell r="B116" t="str">
            <v>Secretaria de Estado de Turismo e Lazer</v>
          </cell>
        </row>
        <row r="117">
          <cell r="A117">
            <v>427</v>
          </cell>
          <cell r="B117" t="str">
            <v>Secretaria de Estado Extraordinária da Copa 2014</v>
          </cell>
        </row>
        <row r="118">
          <cell r="A118">
            <v>94</v>
          </cell>
          <cell r="B118" t="str">
            <v>Serviço de Limpeza Urbana</v>
          </cell>
        </row>
        <row r="119">
          <cell r="A119">
            <v>75</v>
          </cell>
          <cell r="B119" t="str">
            <v>Sociedade de Abastecimento de Brasília S/A</v>
          </cell>
        </row>
        <row r="120">
          <cell r="A120">
            <v>65</v>
          </cell>
          <cell r="B120" t="str">
            <v>Subsecretaria de Vigilância à Saúde</v>
          </cell>
        </row>
        <row r="121">
          <cell r="A121">
            <v>411</v>
          </cell>
          <cell r="B121" t="str">
            <v>SULIC</v>
          </cell>
        </row>
        <row r="122">
          <cell r="A122">
            <v>95</v>
          </cell>
          <cell r="B122" t="str">
            <v>TCB - Sociedade de Transportes Coletivos de Brasília Ltda</v>
          </cell>
        </row>
        <row r="123">
          <cell r="A123">
            <v>98</v>
          </cell>
          <cell r="B123" t="str">
            <v>Transporte Urbano do DF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4">
      <pivotArea field="1" type="button" dataOnly="0" labelOnly="1" outline="0" axis="axisRow" fieldPosition="0"/>
    </format>
    <format dxfId="53">
      <pivotArea dataOnly="0" labelOnly="1" outline="0" axis="axisValues" fieldPosition="0"/>
    </format>
    <format dxfId="52">
      <pivotArea collapsedLevelsAreSubtotals="1" fieldPosition="0">
        <references count="1">
          <reference field="1" count="1">
            <x v="0"/>
          </reference>
        </references>
      </pivotArea>
    </format>
    <format dxfId="51">
      <pivotArea collapsedLevelsAreSubtotals="1" fieldPosition="0">
        <references count="1">
          <reference field="1" count="1">
            <x v="1"/>
          </reference>
        </references>
      </pivotArea>
    </format>
    <format dxfId="50">
      <pivotArea collapsedLevelsAreSubtotals="1" fieldPosition="0">
        <references count="1">
          <reference field="1" count="1">
            <x v="2"/>
          </reference>
        </references>
      </pivotArea>
    </format>
    <format dxfId="49">
      <pivotArea collapsedLevelsAreSubtotals="1" fieldPosition="0">
        <references count="1">
          <reference field="1" count="1">
            <x v="3"/>
          </reference>
        </references>
      </pivotArea>
    </format>
    <format dxfId="48">
      <pivotArea collapsedLevelsAreSubtotals="1" fieldPosition="0">
        <references count="1">
          <reference field="1" count="1">
            <x v="4"/>
          </reference>
        </references>
      </pivotArea>
    </format>
    <format dxfId="47">
      <pivotArea collapsedLevelsAreSubtotals="1" fieldPosition="0">
        <references count="1">
          <reference field="1" count="1">
            <x v="5"/>
          </reference>
        </references>
      </pivotArea>
    </format>
    <format dxfId="46">
      <pivotArea collapsedLevelsAreSubtotals="1" fieldPosition="0">
        <references count="1">
          <reference field="1" count="1">
            <x v="6"/>
          </reference>
        </references>
      </pivotArea>
    </format>
    <format dxfId="45">
      <pivotArea collapsedLevelsAreSubtotals="1" fieldPosition="0">
        <references count="1">
          <reference field="1" count="1">
            <x v="7"/>
          </reference>
        </references>
      </pivotArea>
    </format>
    <format dxfId="44">
      <pivotArea collapsedLevelsAreSubtotals="1" fieldPosition="0">
        <references count="1">
          <reference field="1" count="1">
            <x v="8"/>
          </reference>
        </references>
      </pivotArea>
    </format>
    <format dxfId="43">
      <pivotArea collapsedLevelsAreSubtotals="1" fieldPosition="0">
        <references count="1">
          <reference field="1" count="1">
            <x v="9"/>
          </reference>
        </references>
      </pivotArea>
    </format>
    <format dxfId="42">
      <pivotArea collapsedLevelsAreSubtotals="1" fieldPosition="0">
        <references count="1">
          <reference field="1" count="1">
            <x v="10"/>
          </reference>
        </references>
      </pivotArea>
    </format>
    <format dxfId="41">
      <pivotArea collapsedLevelsAreSubtotals="1" fieldPosition="0">
        <references count="1">
          <reference field="1" count="1">
            <x v="11"/>
          </reference>
        </references>
      </pivotArea>
    </format>
    <format dxfId="40">
      <pivotArea collapsedLevelsAreSubtotals="1" fieldPosition="0">
        <references count="1">
          <reference field="1" count="1">
            <x v="12"/>
          </reference>
        </references>
      </pivotArea>
    </format>
    <format dxfId="39">
      <pivotArea collapsedLevelsAreSubtotals="1" fieldPosition="0">
        <references count="1">
          <reference field="1" count="1">
            <x v="13"/>
          </reference>
        </references>
      </pivotArea>
    </format>
    <format dxfId="38">
      <pivotArea collapsedLevelsAreSubtotals="1" fieldPosition="0">
        <references count="1">
          <reference field="1" count="1">
            <x v="14"/>
          </reference>
        </references>
      </pivotArea>
    </format>
    <format dxfId="37">
      <pivotArea collapsedLevelsAreSubtotals="1" fieldPosition="0">
        <references count="1">
          <reference field="1" count="1">
            <x v="15"/>
          </reference>
        </references>
      </pivotArea>
    </format>
    <format dxfId="36">
      <pivotArea collapsedLevelsAreSubtotals="1" fieldPosition="0">
        <references count="1">
          <reference field="1" count="1">
            <x v="16"/>
          </reference>
        </references>
      </pivotArea>
    </format>
    <format dxfId="35">
      <pivotArea collapsedLevelsAreSubtotals="1" fieldPosition="0">
        <references count="1">
          <reference field="1" count="1">
            <x v="17"/>
          </reference>
        </references>
      </pivotArea>
    </format>
    <format dxfId="34">
      <pivotArea collapsedLevelsAreSubtotals="1" fieldPosition="0">
        <references count="1">
          <reference field="1" count="1">
            <x v="18"/>
          </reference>
        </references>
      </pivotArea>
    </format>
    <format dxfId="33">
      <pivotArea collapsedLevelsAreSubtotals="1" fieldPosition="0">
        <references count="1">
          <reference field="1" count="1">
            <x v="19"/>
          </reference>
        </references>
      </pivotArea>
    </format>
    <format dxfId="32">
      <pivotArea collapsedLevelsAreSubtotals="1" fieldPosition="0">
        <references count="1">
          <reference field="1" count="1">
            <x v="20"/>
          </reference>
        </references>
      </pivotArea>
    </format>
    <format dxfId="31">
      <pivotArea collapsedLevelsAreSubtotals="1" fieldPosition="0">
        <references count="1">
          <reference field="1" count="1">
            <x v="21"/>
          </reference>
        </references>
      </pivotArea>
    </format>
    <format dxfId="30">
      <pivotArea collapsedLevelsAreSubtotals="1" fieldPosition="0">
        <references count="1">
          <reference field="1" count="1">
            <x v="22"/>
          </reference>
        </references>
      </pivotArea>
    </format>
    <format dxfId="29">
      <pivotArea collapsedLevelsAreSubtotals="1" fieldPosition="0">
        <references count="1">
          <reference field="1" count="1">
            <x v="23"/>
          </reference>
        </references>
      </pivotArea>
    </format>
    <format dxfId="28">
      <pivotArea collapsedLevelsAreSubtotals="1" fieldPosition="0">
        <references count="1">
          <reference field="1" count="1">
            <x v="24"/>
          </reference>
        </references>
      </pivotArea>
    </format>
    <format dxfId="27">
      <pivotArea collapsedLevelsAreSubtotals="1" fieldPosition="0">
        <references count="1">
          <reference field="1" count="1">
            <x v="25"/>
          </reference>
        </references>
      </pivotArea>
    </format>
    <format dxfId="26">
      <pivotArea collapsedLevelsAreSubtotals="1" fieldPosition="0">
        <references count="1">
          <reference field="1" count="1">
            <x v="26"/>
          </reference>
        </references>
      </pivotArea>
    </format>
    <format dxfId="25">
      <pivotArea collapsedLevelsAreSubtotals="1" fieldPosition="0">
        <references count="1">
          <reference field="1" count="1">
            <x v="27"/>
          </reference>
        </references>
      </pivotArea>
    </format>
    <format dxfId="24">
      <pivotArea collapsedLevelsAreSubtotals="1" fieldPosition="0">
        <references count="1">
          <reference field="1" count="1">
            <x v="28"/>
          </reference>
        </references>
      </pivotArea>
    </format>
    <format dxfId="23">
      <pivotArea collapsedLevelsAreSubtotals="1" fieldPosition="0">
        <references count="1">
          <reference field="1" count="1">
            <x v="29"/>
          </reference>
        </references>
      </pivotArea>
    </format>
    <format dxfId="22">
      <pivotArea collapsedLevelsAreSubtotals="1" fieldPosition="0">
        <references count="1">
          <reference field="1" count="1">
            <x v="30"/>
          </reference>
        </references>
      </pivotArea>
    </format>
    <format dxfId="21">
      <pivotArea collapsedLevelsAreSubtotals="1" fieldPosition="0">
        <references count="1">
          <reference field="1" count="1">
            <x v="31"/>
          </reference>
        </references>
      </pivotArea>
    </format>
    <format dxfId="20">
      <pivotArea collapsedLevelsAreSubtotals="1" fieldPosition="0">
        <references count="1">
          <reference field="1" count="1">
            <x v="32"/>
          </reference>
        </references>
      </pivotArea>
    </format>
    <format dxfId="19">
      <pivotArea collapsedLevelsAreSubtotals="1" fieldPosition="0">
        <references count="1">
          <reference field="1" count="1">
            <x v="33"/>
          </reference>
        </references>
      </pivotArea>
    </format>
    <format dxfId="18">
      <pivotArea collapsedLevelsAreSubtotals="1" fieldPosition="0">
        <references count="1">
          <reference field="1" count="1">
            <x v="34"/>
          </reference>
        </references>
      </pivotArea>
    </format>
    <format dxfId="17">
      <pivotArea collapsedLevelsAreSubtotals="1" fieldPosition="0">
        <references count="1">
          <reference field="1" count="1">
            <x v="35"/>
          </reference>
        </references>
      </pivotArea>
    </format>
    <format dxfId="16">
      <pivotArea collapsedLevelsAreSubtotals="1" fieldPosition="0">
        <references count="1">
          <reference field="1" count="1">
            <x v="36"/>
          </reference>
        </references>
      </pivotArea>
    </format>
    <format dxfId="15">
      <pivotArea collapsedLevelsAreSubtotals="1" fieldPosition="0">
        <references count="1">
          <reference field="1" count="1">
            <x v="37"/>
          </reference>
        </references>
      </pivotArea>
    </format>
    <format dxfId="14">
      <pivotArea collapsedLevelsAreSubtotals="1" fieldPosition="0">
        <references count="1">
          <reference field="1" count="1">
            <x v="38"/>
          </reference>
        </references>
      </pivotArea>
    </format>
    <format dxfId="13">
      <pivotArea collapsedLevelsAreSubtotals="1" fieldPosition="0">
        <references count="1">
          <reference field="1" count="1">
            <x v="39"/>
          </reference>
        </references>
      </pivotArea>
    </format>
    <format dxfId="12">
      <pivotArea collapsedLevelsAreSubtotals="1" fieldPosition="0">
        <references count="1">
          <reference field="1" count="1">
            <x v="40"/>
          </reference>
        </references>
      </pivotArea>
    </format>
    <format dxfId="11">
      <pivotArea collapsedLevelsAreSubtotals="1" fieldPosition="0">
        <references count="1">
          <reference field="1" count="1">
            <x v="41"/>
          </reference>
        </references>
      </pivotArea>
    </format>
    <format dxfId="10">
      <pivotArea collapsedLevelsAreSubtotals="1" fieldPosition="0">
        <references count="1">
          <reference field="1" count="1">
            <x v="42"/>
          </reference>
        </references>
      </pivotArea>
    </format>
    <format dxfId="9">
      <pivotArea collapsedLevelsAreSubtotals="1" fieldPosition="0">
        <references count="1">
          <reference field="1" count="1">
            <x v="43"/>
          </reference>
        </references>
      </pivotArea>
    </format>
    <format dxfId="8">
      <pivotArea collapsedLevelsAreSubtotals="1" fieldPosition="0">
        <references count="1">
          <reference field="1" count="1">
            <x v="44"/>
          </reference>
        </references>
      </pivotArea>
    </format>
    <format dxfId="7">
      <pivotArea collapsedLevelsAreSubtotals="1" fieldPosition="0">
        <references count="1">
          <reference field="1" count="1">
            <x v="45"/>
          </reference>
        </references>
      </pivotArea>
    </format>
    <format dxfId="6">
      <pivotArea collapsedLevelsAreSubtotals="1" fieldPosition="0">
        <references count="1">
          <reference field="1" count="1">
            <x v="46"/>
          </reference>
        </references>
      </pivotArea>
    </format>
    <format dxfId="5">
      <pivotArea collapsedLevelsAreSubtotals="1" fieldPosition="0">
        <references count="1">
          <reference field="1" count="1">
            <x v="47"/>
          </reference>
        </references>
      </pivotArea>
    </format>
    <format dxfId="4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zoomScale="85" zoomScaleNormal="85" workbookViewId="0">
      <pane xSplit="1" ySplit="1" topLeftCell="C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K2" sqref="K1:K1048576"/>
    </sheetView>
  </sheetViews>
  <sheetFormatPr defaultRowHeight="15" x14ac:dyDescent="0.25"/>
  <cols>
    <col min="1" max="1" width="27.42578125" customWidth="1"/>
    <col min="2" max="2" width="27.42578125" hidden="1" customWidth="1"/>
    <col min="3" max="3" width="24.7109375" bestFit="1" customWidth="1"/>
    <col min="4" max="4" width="73.140625" customWidth="1"/>
    <col min="5" max="5" width="8.28515625" bestFit="1" customWidth="1"/>
    <col min="6" max="6" width="10.42578125" bestFit="1" customWidth="1"/>
    <col min="7" max="7" width="21.28515625" bestFit="1" customWidth="1"/>
    <col min="8" max="8" width="18.42578125" bestFit="1" customWidth="1"/>
    <col min="9" max="9" width="33.5703125" style="26" bestFit="1" customWidth="1"/>
    <col min="10" max="10" width="39.85546875" bestFit="1" customWidth="1"/>
    <col min="11" max="11" width="29.42578125" bestFit="1" customWidth="1"/>
    <col min="12" max="16384" width="9.140625" style="1"/>
  </cols>
  <sheetData>
    <row r="1" spans="1:11" ht="21" x14ac:dyDescent="0.25">
      <c r="A1" s="2" t="s">
        <v>1142</v>
      </c>
      <c r="B1" s="43" t="s">
        <v>1051</v>
      </c>
      <c r="C1" s="3" t="s">
        <v>51</v>
      </c>
      <c r="D1" s="3" t="s">
        <v>52</v>
      </c>
      <c r="E1" s="3" t="s">
        <v>75</v>
      </c>
      <c r="F1" s="3" t="s">
        <v>49</v>
      </c>
      <c r="G1" s="3" t="s">
        <v>50</v>
      </c>
      <c r="H1" s="3" t="s">
        <v>78</v>
      </c>
      <c r="I1" s="12" t="s">
        <v>57</v>
      </c>
      <c r="J1" s="12" t="s">
        <v>64</v>
      </c>
      <c r="K1" s="12" t="s">
        <v>60</v>
      </c>
    </row>
    <row r="2" spans="1:11" ht="21" x14ac:dyDescent="0.25">
      <c r="A2" s="16" t="s">
        <v>250</v>
      </c>
      <c r="B2" s="16" t="s">
        <v>83</v>
      </c>
      <c r="C2" s="16" t="s">
        <v>185</v>
      </c>
      <c r="D2" s="16" t="s">
        <v>107</v>
      </c>
      <c r="E2" s="17" t="s">
        <v>221</v>
      </c>
      <c r="F2" s="18">
        <v>2</v>
      </c>
      <c r="G2" s="19" t="s">
        <v>128</v>
      </c>
      <c r="H2" s="20">
        <v>0</v>
      </c>
      <c r="I2" s="25" t="s">
        <v>125</v>
      </c>
      <c r="J2" s="1" t="s">
        <v>265</v>
      </c>
      <c r="K2" s="1" t="str">
        <f>CONCATENATE(A2," - ",F2)</f>
        <v>3.3.90.39.79.04.0001.000012-02 - 2</v>
      </c>
    </row>
    <row r="3" spans="1:11" ht="21" x14ac:dyDescent="0.25">
      <c r="A3" s="16" t="s">
        <v>246</v>
      </c>
      <c r="B3" s="16" t="s">
        <v>92</v>
      </c>
      <c r="C3" s="16" t="s">
        <v>185</v>
      </c>
      <c r="D3" s="16" t="s">
        <v>114</v>
      </c>
      <c r="E3" s="17" t="s">
        <v>221</v>
      </c>
      <c r="F3" s="18">
        <v>2</v>
      </c>
      <c r="G3" s="19" t="s">
        <v>128</v>
      </c>
      <c r="H3" s="20">
        <v>0</v>
      </c>
      <c r="I3" s="25" t="s">
        <v>125</v>
      </c>
      <c r="J3" s="1" t="s">
        <v>266</v>
      </c>
      <c r="K3" s="1" t="str">
        <f t="shared" ref="K3:K66" si="0">CONCATENATE(A3," - ",F3)</f>
        <v>3.3.90.39.79.04.0001.000013-02 - 2</v>
      </c>
    </row>
    <row r="4" spans="1:11" ht="21" x14ac:dyDescent="0.25">
      <c r="A4" s="16" t="s">
        <v>248</v>
      </c>
      <c r="B4" s="16" t="s">
        <v>93</v>
      </c>
      <c r="C4" s="16" t="s">
        <v>185</v>
      </c>
      <c r="D4" s="16" t="s">
        <v>115</v>
      </c>
      <c r="E4" s="17" t="s">
        <v>221</v>
      </c>
      <c r="F4" s="18">
        <v>2</v>
      </c>
      <c r="G4" s="19" t="s">
        <v>128</v>
      </c>
      <c r="H4" s="20">
        <v>0</v>
      </c>
      <c r="I4" s="25" t="s">
        <v>125</v>
      </c>
      <c r="J4" s="1" t="s">
        <v>267</v>
      </c>
      <c r="K4" s="1" t="str">
        <f t="shared" si="0"/>
        <v>3.3.90.39.79.04.0001.000017-02 - 2</v>
      </c>
    </row>
    <row r="5" spans="1:11" ht="21" x14ac:dyDescent="0.25">
      <c r="A5" s="16" t="s">
        <v>249</v>
      </c>
      <c r="B5" s="16" t="s">
        <v>94</v>
      </c>
      <c r="C5" s="16" t="s">
        <v>185</v>
      </c>
      <c r="D5" s="16" t="s">
        <v>116</v>
      </c>
      <c r="E5" s="17" t="s">
        <v>221</v>
      </c>
      <c r="F5" s="18">
        <v>2</v>
      </c>
      <c r="G5" s="19" t="s">
        <v>128</v>
      </c>
      <c r="H5" s="20">
        <v>0</v>
      </c>
      <c r="I5" s="25" t="s">
        <v>125</v>
      </c>
      <c r="J5" s="1" t="s">
        <v>268</v>
      </c>
      <c r="K5" s="1" t="str">
        <f t="shared" si="0"/>
        <v>3.3.90.39.79.04.0001.000022-02 - 2</v>
      </c>
    </row>
    <row r="6" spans="1:11" ht="21" x14ac:dyDescent="0.25">
      <c r="A6" s="16" t="s">
        <v>257</v>
      </c>
      <c r="B6" s="16" t="s">
        <v>95</v>
      </c>
      <c r="C6" s="16" t="s">
        <v>185</v>
      </c>
      <c r="D6" s="16" t="s">
        <v>117</v>
      </c>
      <c r="E6" s="17" t="s">
        <v>221</v>
      </c>
      <c r="F6" s="18">
        <v>2</v>
      </c>
      <c r="G6" s="19" t="s">
        <v>128</v>
      </c>
      <c r="H6" s="20">
        <v>0</v>
      </c>
      <c r="I6" s="25" t="s">
        <v>125</v>
      </c>
      <c r="J6" s="1" t="s">
        <v>269</v>
      </c>
      <c r="K6" s="1" t="str">
        <f t="shared" si="0"/>
        <v>3.3.90.39.79.04.0001.000023-02 - 2</v>
      </c>
    </row>
    <row r="7" spans="1:11" ht="21" x14ac:dyDescent="0.25">
      <c r="A7" s="16" t="s">
        <v>247</v>
      </c>
      <c r="B7" s="16" t="s">
        <v>96</v>
      </c>
      <c r="C7" s="16" t="s">
        <v>185</v>
      </c>
      <c r="D7" s="16" t="s">
        <v>118</v>
      </c>
      <c r="E7" s="17" t="s">
        <v>221</v>
      </c>
      <c r="F7" s="18">
        <v>2</v>
      </c>
      <c r="G7" s="19" t="s">
        <v>128</v>
      </c>
      <c r="H7" s="20">
        <v>0</v>
      </c>
      <c r="I7" s="25" t="s">
        <v>125</v>
      </c>
      <c r="J7" s="1" t="s">
        <v>270</v>
      </c>
      <c r="K7" s="1" t="str">
        <f t="shared" si="0"/>
        <v>3.3.90.39.79.04.0001.000027-02 - 2</v>
      </c>
    </row>
    <row r="8" spans="1:11" ht="21" x14ac:dyDescent="0.25">
      <c r="A8" s="16" t="s">
        <v>259</v>
      </c>
      <c r="B8" s="16" t="s">
        <v>97</v>
      </c>
      <c r="C8" s="16" t="s">
        <v>185</v>
      </c>
      <c r="D8" s="16" t="s">
        <v>119</v>
      </c>
      <c r="E8" s="17" t="s">
        <v>221</v>
      </c>
      <c r="F8" s="18">
        <v>2</v>
      </c>
      <c r="G8" s="19" t="s">
        <v>128</v>
      </c>
      <c r="H8" s="20">
        <v>0</v>
      </c>
      <c r="I8" s="25" t="s">
        <v>125</v>
      </c>
      <c r="J8" s="1" t="s">
        <v>271</v>
      </c>
      <c r="K8" s="1" t="str">
        <f t="shared" si="0"/>
        <v>3.3.90.39.79.04.0001.000055-02 - 2</v>
      </c>
    </row>
    <row r="9" spans="1:11" ht="21" x14ac:dyDescent="0.25">
      <c r="A9" s="16" t="s">
        <v>258</v>
      </c>
      <c r="B9" s="16" t="s">
        <v>98</v>
      </c>
      <c r="C9" s="16" t="s">
        <v>185</v>
      </c>
      <c r="D9" s="16" t="s">
        <v>120</v>
      </c>
      <c r="E9" s="17" t="s">
        <v>221</v>
      </c>
      <c r="F9" s="18">
        <v>2</v>
      </c>
      <c r="G9" s="19" t="s">
        <v>128</v>
      </c>
      <c r="H9" s="20">
        <v>0</v>
      </c>
      <c r="I9" s="25" t="s">
        <v>125</v>
      </c>
      <c r="J9" s="1" t="s">
        <v>272</v>
      </c>
      <c r="K9" s="1" t="str">
        <f t="shared" si="0"/>
        <v>3.3.90.39.79.04.0001.000057-02 - 2</v>
      </c>
    </row>
    <row r="10" spans="1:11" ht="21" x14ac:dyDescent="0.25">
      <c r="A10" s="16" t="s">
        <v>260</v>
      </c>
      <c r="B10" s="16" t="s">
        <v>99</v>
      </c>
      <c r="C10" s="16" t="s">
        <v>185</v>
      </c>
      <c r="D10" s="16" t="s">
        <v>121</v>
      </c>
      <c r="E10" s="17" t="s">
        <v>221</v>
      </c>
      <c r="F10" s="18">
        <v>2</v>
      </c>
      <c r="G10" s="19" t="s">
        <v>128</v>
      </c>
      <c r="H10" s="20">
        <v>0</v>
      </c>
      <c r="I10" s="25" t="s">
        <v>125</v>
      </c>
      <c r="J10" s="1" t="s">
        <v>273</v>
      </c>
      <c r="K10" s="1" t="str">
        <f t="shared" si="0"/>
        <v>3.3.90.39.79.04.0001.000058-02 - 2</v>
      </c>
    </row>
    <row r="11" spans="1:11" ht="21" x14ac:dyDescent="0.25">
      <c r="A11" s="16" t="s">
        <v>251</v>
      </c>
      <c r="B11" s="16" t="s">
        <v>100</v>
      </c>
      <c r="C11" s="16" t="s">
        <v>185</v>
      </c>
      <c r="D11" s="16" t="s">
        <v>122</v>
      </c>
      <c r="E11" s="17" t="s">
        <v>221</v>
      </c>
      <c r="F11" s="18">
        <v>2</v>
      </c>
      <c r="G11" s="19" t="s">
        <v>128</v>
      </c>
      <c r="H11" s="20">
        <v>0</v>
      </c>
      <c r="I11" s="25" t="s">
        <v>125</v>
      </c>
      <c r="J11" s="1" t="s">
        <v>274</v>
      </c>
      <c r="K11" s="1" t="str">
        <f t="shared" si="0"/>
        <v>3.3.90.39.79.04.0001.000059-02 - 2</v>
      </c>
    </row>
    <row r="12" spans="1:11" ht="21" x14ac:dyDescent="0.25">
      <c r="A12" s="16" t="s">
        <v>261</v>
      </c>
      <c r="B12" s="16" t="s">
        <v>101</v>
      </c>
      <c r="C12" s="16" t="s">
        <v>185</v>
      </c>
      <c r="D12" s="16" t="s">
        <v>123</v>
      </c>
      <c r="E12" s="17" t="s">
        <v>221</v>
      </c>
      <c r="F12" s="18">
        <v>2</v>
      </c>
      <c r="G12" s="19" t="s">
        <v>128</v>
      </c>
      <c r="H12" s="20">
        <v>0</v>
      </c>
      <c r="I12" s="25" t="s">
        <v>125</v>
      </c>
      <c r="J12" s="1" t="s">
        <v>275</v>
      </c>
      <c r="K12" s="1" t="str">
        <f t="shared" si="0"/>
        <v>3.3.90.39.79.04.0001.000033-02 - 2</v>
      </c>
    </row>
    <row r="13" spans="1:11" ht="36" x14ac:dyDescent="0.25">
      <c r="A13" s="16" t="s">
        <v>195</v>
      </c>
      <c r="B13" s="16" t="s">
        <v>79</v>
      </c>
      <c r="C13" s="16" t="s">
        <v>276</v>
      </c>
      <c r="D13" s="16" t="s">
        <v>194</v>
      </c>
      <c r="E13" s="17" t="s">
        <v>127</v>
      </c>
      <c r="F13" s="18">
        <v>2</v>
      </c>
      <c r="G13" s="19" t="s">
        <v>128</v>
      </c>
      <c r="H13" s="20">
        <v>2</v>
      </c>
      <c r="I13" s="25" t="s">
        <v>126</v>
      </c>
      <c r="J13" s="1" t="s">
        <v>277</v>
      </c>
      <c r="K13" s="1" t="str">
        <f t="shared" si="0"/>
        <v>3.3.90.30.24.03.0021.000032-01 - 2</v>
      </c>
    </row>
    <row r="14" spans="1:11" ht="36" x14ac:dyDescent="0.25">
      <c r="A14" s="16" t="s">
        <v>197</v>
      </c>
      <c r="B14" s="16" t="s">
        <v>80</v>
      </c>
      <c r="C14" s="16" t="s">
        <v>276</v>
      </c>
      <c r="D14" s="16" t="s">
        <v>196</v>
      </c>
      <c r="E14" s="17" t="s">
        <v>127</v>
      </c>
      <c r="F14" s="18">
        <v>2</v>
      </c>
      <c r="G14" s="19" t="s">
        <v>128</v>
      </c>
      <c r="H14" s="20">
        <v>10</v>
      </c>
      <c r="I14" s="25" t="s">
        <v>126</v>
      </c>
      <c r="J14" s="1" t="s">
        <v>278</v>
      </c>
      <c r="K14" s="1" t="str">
        <f t="shared" si="0"/>
        <v>3.3.90.30.24.03.0021.000033-01 - 2</v>
      </c>
    </row>
    <row r="15" spans="1:11" ht="24" x14ac:dyDescent="0.25">
      <c r="A15" s="16" t="s">
        <v>193</v>
      </c>
      <c r="B15" s="16" t="s">
        <v>102</v>
      </c>
      <c r="C15" s="16" t="s">
        <v>276</v>
      </c>
      <c r="D15" s="16" t="s">
        <v>192</v>
      </c>
      <c r="E15" s="17" t="s">
        <v>127</v>
      </c>
      <c r="F15" s="18">
        <v>2</v>
      </c>
      <c r="G15" s="19" t="s">
        <v>128</v>
      </c>
      <c r="H15" s="20">
        <v>0</v>
      </c>
      <c r="I15" s="25" t="s">
        <v>126</v>
      </c>
      <c r="J15" s="1" t="s">
        <v>279</v>
      </c>
      <c r="K15" s="1" t="str">
        <f t="shared" si="0"/>
        <v>3.3.90.30.24.03.0021.000031-01 - 2</v>
      </c>
    </row>
    <row r="16" spans="1:11" ht="21" x14ac:dyDescent="0.25">
      <c r="A16" s="16" t="s">
        <v>253</v>
      </c>
      <c r="B16" s="16" t="s">
        <v>81</v>
      </c>
      <c r="C16" s="16" t="s">
        <v>185</v>
      </c>
      <c r="D16" s="16" t="s">
        <v>106</v>
      </c>
      <c r="E16" s="17" t="s">
        <v>221</v>
      </c>
      <c r="F16" s="18">
        <v>2</v>
      </c>
      <c r="G16" s="19" t="s">
        <v>128</v>
      </c>
      <c r="H16" s="20">
        <v>0</v>
      </c>
      <c r="I16" s="25" t="s">
        <v>125</v>
      </c>
      <c r="J16" s="1" t="s">
        <v>280</v>
      </c>
      <c r="K16" s="1" t="str">
        <f t="shared" si="0"/>
        <v>3.3.90.39.79.04.0001.000005-02 - 2</v>
      </c>
    </row>
    <row r="17" spans="1:11" ht="21" x14ac:dyDescent="0.25">
      <c r="A17" s="16" t="s">
        <v>255</v>
      </c>
      <c r="B17" s="16" t="s">
        <v>82</v>
      </c>
      <c r="C17" s="16" t="s">
        <v>185</v>
      </c>
      <c r="D17" s="16" t="s">
        <v>254</v>
      </c>
      <c r="E17" s="17" t="s">
        <v>221</v>
      </c>
      <c r="F17" s="18">
        <v>2</v>
      </c>
      <c r="G17" s="19" t="s">
        <v>128</v>
      </c>
      <c r="H17" s="20">
        <v>0</v>
      </c>
      <c r="I17" s="25" t="s">
        <v>125</v>
      </c>
      <c r="J17" s="1" t="s">
        <v>281</v>
      </c>
      <c r="K17" s="1" t="str">
        <f t="shared" si="0"/>
        <v>3.3.90.39.79.04.0001.000009-02 - 2</v>
      </c>
    </row>
    <row r="18" spans="1:11" ht="21" x14ac:dyDescent="0.25">
      <c r="A18" s="16" t="s">
        <v>231</v>
      </c>
      <c r="B18" s="16" t="s">
        <v>87</v>
      </c>
      <c r="C18" s="16" t="s">
        <v>185</v>
      </c>
      <c r="D18" s="16" t="s">
        <v>110</v>
      </c>
      <c r="E18" s="17" t="s">
        <v>221</v>
      </c>
      <c r="F18" s="18">
        <v>2</v>
      </c>
      <c r="G18" s="19" t="s">
        <v>128</v>
      </c>
      <c r="H18" s="20">
        <v>0</v>
      </c>
      <c r="I18" s="25" t="s">
        <v>125</v>
      </c>
      <c r="J18" s="1" t="s">
        <v>282</v>
      </c>
      <c r="K18" s="1" t="str">
        <f t="shared" si="0"/>
        <v>3.3.90.39.79.04.0001.000026-02 - 2</v>
      </c>
    </row>
    <row r="19" spans="1:11" ht="21" x14ac:dyDescent="0.25">
      <c r="A19" s="16" t="s">
        <v>242</v>
      </c>
      <c r="B19" s="16" t="s">
        <v>103</v>
      </c>
      <c r="C19" s="16" t="s">
        <v>185</v>
      </c>
      <c r="D19" s="16" t="s">
        <v>124</v>
      </c>
      <c r="E19" s="17" t="s">
        <v>221</v>
      </c>
      <c r="F19" s="18">
        <v>2</v>
      </c>
      <c r="G19" s="19" t="s">
        <v>128</v>
      </c>
      <c r="H19" s="20">
        <v>0</v>
      </c>
      <c r="I19" s="25" t="s">
        <v>125</v>
      </c>
      <c r="J19" s="1" t="s">
        <v>283</v>
      </c>
      <c r="K19" s="1" t="str">
        <f t="shared" si="0"/>
        <v>3.3.90.39.79.04.0001.000018-02 - 2</v>
      </c>
    </row>
    <row r="20" spans="1:11" ht="21" x14ac:dyDescent="0.25">
      <c r="A20" s="16" t="s">
        <v>263</v>
      </c>
      <c r="B20" s="16" t="s">
        <v>104</v>
      </c>
      <c r="C20" s="16" t="s">
        <v>284</v>
      </c>
      <c r="D20" s="16" t="s">
        <v>264</v>
      </c>
      <c r="E20" s="17" t="s">
        <v>263</v>
      </c>
      <c r="F20" s="18">
        <v>2</v>
      </c>
      <c r="G20" s="19" t="s">
        <v>128</v>
      </c>
      <c r="H20" s="20">
        <v>0</v>
      </c>
      <c r="I20" s="25" t="s">
        <v>125</v>
      </c>
      <c r="J20" s="1" t="s">
        <v>285</v>
      </c>
      <c r="K20" s="1" t="str">
        <f t="shared" si="0"/>
        <v>- - 2</v>
      </c>
    </row>
    <row r="21" spans="1:11" ht="24" x14ac:dyDescent="0.25">
      <c r="A21" s="16" t="s">
        <v>227</v>
      </c>
      <c r="B21" s="16" t="s">
        <v>91</v>
      </c>
      <c r="C21" s="16" t="s">
        <v>185</v>
      </c>
      <c r="D21" s="16" t="s">
        <v>113</v>
      </c>
      <c r="E21" s="17" t="s">
        <v>221</v>
      </c>
      <c r="F21" s="18">
        <v>2</v>
      </c>
      <c r="G21" s="19" t="s">
        <v>128</v>
      </c>
      <c r="H21" s="20">
        <v>0</v>
      </c>
      <c r="I21" s="25" t="s">
        <v>125</v>
      </c>
      <c r="J21" s="1" t="s">
        <v>286</v>
      </c>
      <c r="K21" s="1" t="str">
        <f t="shared" si="0"/>
        <v>3.3.90.39.79.04.0001.000056-02 - 2</v>
      </c>
    </row>
    <row r="22" spans="1:11" ht="21" x14ac:dyDescent="0.25">
      <c r="A22" s="16" t="s">
        <v>243</v>
      </c>
      <c r="B22" s="16" t="s">
        <v>84</v>
      </c>
      <c r="C22" s="16" t="s">
        <v>185</v>
      </c>
      <c r="D22" s="16" t="s">
        <v>108</v>
      </c>
      <c r="E22" s="17" t="s">
        <v>221</v>
      </c>
      <c r="F22" s="18">
        <v>2</v>
      </c>
      <c r="G22" s="19" t="s">
        <v>128</v>
      </c>
      <c r="H22" s="20">
        <v>0</v>
      </c>
      <c r="I22" s="25" t="s">
        <v>125</v>
      </c>
      <c r="J22" s="1" t="s">
        <v>287</v>
      </c>
      <c r="K22" s="1" t="str">
        <f t="shared" si="0"/>
        <v>3.3.90.39.79.04.0001.000016-02 - 2</v>
      </c>
    </row>
    <row r="23" spans="1:11" ht="21" x14ac:dyDescent="0.25">
      <c r="A23" s="16" t="s">
        <v>230</v>
      </c>
      <c r="B23" s="16" t="s">
        <v>86</v>
      </c>
      <c r="C23" s="16" t="s">
        <v>185</v>
      </c>
      <c r="D23" s="16" t="s">
        <v>109</v>
      </c>
      <c r="E23" s="17" t="s">
        <v>221</v>
      </c>
      <c r="F23" s="18">
        <v>2</v>
      </c>
      <c r="G23" s="19" t="s">
        <v>128</v>
      </c>
      <c r="H23" s="20">
        <v>0</v>
      </c>
      <c r="I23" s="25" t="s">
        <v>125</v>
      </c>
      <c r="J23" s="1" t="s">
        <v>288</v>
      </c>
      <c r="K23" s="1" t="str">
        <f t="shared" si="0"/>
        <v>3.3.90.39.79.04.0001.000020-02 - 2</v>
      </c>
    </row>
    <row r="24" spans="1:11" ht="24" x14ac:dyDescent="0.25">
      <c r="A24" s="16" t="s">
        <v>245</v>
      </c>
      <c r="B24" s="16" t="s">
        <v>105</v>
      </c>
      <c r="C24" s="16" t="s">
        <v>185</v>
      </c>
      <c r="D24" s="16" t="s">
        <v>244</v>
      </c>
      <c r="E24" s="17" t="s">
        <v>221</v>
      </c>
      <c r="F24" s="18">
        <v>2</v>
      </c>
      <c r="G24" s="19" t="s">
        <v>128</v>
      </c>
      <c r="H24" s="20">
        <v>0</v>
      </c>
      <c r="I24" s="25" t="s">
        <v>125</v>
      </c>
      <c r="J24" s="1" t="s">
        <v>289</v>
      </c>
      <c r="K24" s="1" t="str">
        <f t="shared" si="0"/>
        <v>3.3.90.39.79.04.0001.000069-01 - 2</v>
      </c>
    </row>
    <row r="25" spans="1:11" ht="24" x14ac:dyDescent="0.25">
      <c r="A25" s="16" t="s">
        <v>222</v>
      </c>
      <c r="B25" s="16" t="s">
        <v>85</v>
      </c>
      <c r="C25" s="16" t="s">
        <v>185</v>
      </c>
      <c r="D25" s="16" t="s">
        <v>220</v>
      </c>
      <c r="E25" s="17" t="s">
        <v>221</v>
      </c>
      <c r="F25" s="18">
        <v>2</v>
      </c>
      <c r="G25" s="19" t="s">
        <v>128</v>
      </c>
      <c r="H25" s="20">
        <v>0</v>
      </c>
      <c r="I25" s="25" t="s">
        <v>125</v>
      </c>
      <c r="J25" s="1" t="s">
        <v>290</v>
      </c>
      <c r="K25" s="1" t="str">
        <f t="shared" si="0"/>
        <v>3.3.90.39.79.04.0001.000060-01 - 2</v>
      </c>
    </row>
    <row r="26" spans="1:11" ht="24" x14ac:dyDescent="0.25">
      <c r="A26" s="16" t="s">
        <v>229</v>
      </c>
      <c r="B26" s="16" t="s">
        <v>88</v>
      </c>
      <c r="C26" s="16" t="s">
        <v>185</v>
      </c>
      <c r="D26" s="16" t="s">
        <v>228</v>
      </c>
      <c r="E26" s="17" t="s">
        <v>221</v>
      </c>
      <c r="F26" s="18">
        <v>2</v>
      </c>
      <c r="G26" s="19" t="s">
        <v>128</v>
      </c>
      <c r="H26" s="20">
        <v>0</v>
      </c>
      <c r="I26" s="25" t="s">
        <v>125</v>
      </c>
      <c r="J26" s="1" t="s">
        <v>291</v>
      </c>
      <c r="K26" s="1" t="str">
        <f t="shared" si="0"/>
        <v>3.3.90.39.79.04.0001.000063-01 - 2</v>
      </c>
    </row>
    <row r="27" spans="1:11" ht="21" x14ac:dyDescent="0.25">
      <c r="A27" s="16" t="s">
        <v>252</v>
      </c>
      <c r="B27" s="16" t="s">
        <v>90</v>
      </c>
      <c r="C27" s="16" t="s">
        <v>185</v>
      </c>
      <c r="D27" s="16" t="s">
        <v>112</v>
      </c>
      <c r="E27" s="17" t="s">
        <v>221</v>
      </c>
      <c r="F27" s="18">
        <v>2</v>
      </c>
      <c r="G27" s="19" t="s">
        <v>128</v>
      </c>
      <c r="H27" s="20">
        <v>0</v>
      </c>
      <c r="I27" s="25" t="s">
        <v>125</v>
      </c>
      <c r="J27" s="1" t="s">
        <v>292</v>
      </c>
      <c r="K27" s="1" t="str">
        <f t="shared" si="0"/>
        <v>3.3.90.39.79.04.0001.000054-02 - 2</v>
      </c>
    </row>
    <row r="28" spans="1:11" ht="21" x14ac:dyDescent="0.25">
      <c r="A28" s="16" t="s">
        <v>256</v>
      </c>
      <c r="B28" s="16" t="s">
        <v>89</v>
      </c>
      <c r="C28" s="16" t="s">
        <v>185</v>
      </c>
      <c r="D28" s="16" t="s">
        <v>111</v>
      </c>
      <c r="E28" s="17" t="s">
        <v>221</v>
      </c>
      <c r="F28" s="18">
        <v>2</v>
      </c>
      <c r="G28" s="19" t="s">
        <v>128</v>
      </c>
      <c r="H28" s="20">
        <v>0</v>
      </c>
      <c r="I28" s="25" t="s">
        <v>125</v>
      </c>
      <c r="J28" s="1" t="s">
        <v>293</v>
      </c>
      <c r="K28" s="1" t="str">
        <f t="shared" si="0"/>
        <v>3.3.90.39.79.04.0001.000053-02 - 2</v>
      </c>
    </row>
    <row r="29" spans="1:11" ht="21" x14ac:dyDescent="0.25">
      <c r="A29" s="16" t="s">
        <v>246</v>
      </c>
      <c r="B29" s="16" t="s">
        <v>92</v>
      </c>
      <c r="C29" s="16" t="s">
        <v>185</v>
      </c>
      <c r="D29" s="16" t="s">
        <v>114</v>
      </c>
      <c r="E29" s="17" t="s">
        <v>221</v>
      </c>
      <c r="F29" s="18">
        <v>14</v>
      </c>
      <c r="G29" s="19" t="s">
        <v>129</v>
      </c>
      <c r="H29" s="20">
        <v>2</v>
      </c>
      <c r="I29" s="25" t="s">
        <v>125</v>
      </c>
      <c r="J29" s="1" t="s">
        <v>294</v>
      </c>
      <c r="K29" s="1" t="str">
        <f t="shared" si="0"/>
        <v>3.3.90.39.79.04.0001.000013-02 - 14</v>
      </c>
    </row>
    <row r="30" spans="1:11" ht="21" x14ac:dyDescent="0.25">
      <c r="A30" s="16" t="s">
        <v>242</v>
      </c>
      <c r="B30" s="16" t="s">
        <v>103</v>
      </c>
      <c r="C30" s="16" t="s">
        <v>185</v>
      </c>
      <c r="D30" s="16" t="s">
        <v>124</v>
      </c>
      <c r="E30" s="17" t="s">
        <v>221</v>
      </c>
      <c r="F30" s="18">
        <v>14</v>
      </c>
      <c r="G30" s="19" t="s">
        <v>129</v>
      </c>
      <c r="H30" s="20">
        <v>3</v>
      </c>
      <c r="I30" s="25" t="s">
        <v>125</v>
      </c>
      <c r="J30" s="1" t="s">
        <v>295</v>
      </c>
      <c r="K30" s="1" t="str">
        <f t="shared" si="0"/>
        <v>3.3.90.39.79.04.0001.000018-02 - 14</v>
      </c>
    </row>
    <row r="31" spans="1:11" ht="24" x14ac:dyDescent="0.25">
      <c r="A31" s="16" t="s">
        <v>245</v>
      </c>
      <c r="B31" s="16" t="s">
        <v>105</v>
      </c>
      <c r="C31" s="16" t="s">
        <v>185</v>
      </c>
      <c r="D31" s="16" t="s">
        <v>244</v>
      </c>
      <c r="E31" s="17" t="s">
        <v>221</v>
      </c>
      <c r="F31" s="18">
        <v>14</v>
      </c>
      <c r="G31" s="19" t="s">
        <v>129</v>
      </c>
      <c r="H31" s="20">
        <v>5</v>
      </c>
      <c r="I31" s="25" t="s">
        <v>125</v>
      </c>
      <c r="J31" s="1" t="s">
        <v>296</v>
      </c>
      <c r="K31" s="1" t="str">
        <f t="shared" si="0"/>
        <v>3.3.90.39.79.04.0001.000069-01 - 14</v>
      </c>
    </row>
    <row r="32" spans="1:11" ht="21" x14ac:dyDescent="0.25">
      <c r="A32" s="16" t="s">
        <v>231</v>
      </c>
      <c r="B32" s="16" t="s">
        <v>87</v>
      </c>
      <c r="C32" s="16" t="s">
        <v>185</v>
      </c>
      <c r="D32" s="16" t="s">
        <v>110</v>
      </c>
      <c r="E32" s="17" t="s">
        <v>221</v>
      </c>
      <c r="F32" s="18">
        <v>14</v>
      </c>
      <c r="G32" s="19" t="s">
        <v>129</v>
      </c>
      <c r="H32" s="20">
        <v>8</v>
      </c>
      <c r="I32" s="25" t="s">
        <v>125</v>
      </c>
      <c r="J32" s="1" t="s">
        <v>297</v>
      </c>
      <c r="K32" s="1" t="str">
        <f t="shared" si="0"/>
        <v>3.3.90.39.79.04.0001.000026-02 - 14</v>
      </c>
    </row>
    <row r="33" spans="1:11" ht="21" x14ac:dyDescent="0.25">
      <c r="A33" s="16" t="s">
        <v>255</v>
      </c>
      <c r="B33" s="16" t="s">
        <v>82</v>
      </c>
      <c r="C33" s="16" t="s">
        <v>185</v>
      </c>
      <c r="D33" s="16" t="s">
        <v>254</v>
      </c>
      <c r="E33" s="17" t="s">
        <v>221</v>
      </c>
      <c r="F33" s="18">
        <v>14</v>
      </c>
      <c r="G33" s="19" t="s">
        <v>129</v>
      </c>
      <c r="H33" s="20">
        <v>10</v>
      </c>
      <c r="I33" s="25" t="s">
        <v>125</v>
      </c>
      <c r="J33" s="1" t="s">
        <v>298</v>
      </c>
      <c r="K33" s="1" t="str">
        <f t="shared" si="0"/>
        <v>3.3.90.39.79.04.0001.000009-02 - 14</v>
      </c>
    </row>
    <row r="34" spans="1:11" ht="21" x14ac:dyDescent="0.25">
      <c r="A34" s="16" t="s">
        <v>230</v>
      </c>
      <c r="B34" s="16" t="s">
        <v>86</v>
      </c>
      <c r="C34" s="16" t="s">
        <v>185</v>
      </c>
      <c r="D34" s="16" t="s">
        <v>109</v>
      </c>
      <c r="E34" s="17" t="s">
        <v>221</v>
      </c>
      <c r="F34" s="18">
        <v>14</v>
      </c>
      <c r="G34" s="19" t="s">
        <v>129</v>
      </c>
      <c r="H34" s="20">
        <v>10</v>
      </c>
      <c r="I34" s="25" t="s">
        <v>125</v>
      </c>
      <c r="J34" s="1" t="s">
        <v>299</v>
      </c>
      <c r="K34" s="1" t="str">
        <f t="shared" si="0"/>
        <v>3.3.90.39.79.04.0001.000020-02 - 14</v>
      </c>
    </row>
    <row r="35" spans="1:11" ht="21" x14ac:dyDescent="0.25">
      <c r="A35" s="16" t="s">
        <v>243</v>
      </c>
      <c r="B35" s="16" t="s">
        <v>84</v>
      </c>
      <c r="C35" s="16" t="s">
        <v>185</v>
      </c>
      <c r="D35" s="16" t="s">
        <v>108</v>
      </c>
      <c r="E35" s="17" t="s">
        <v>221</v>
      </c>
      <c r="F35" s="18">
        <v>14</v>
      </c>
      <c r="G35" s="19" t="s">
        <v>129</v>
      </c>
      <c r="H35" s="20">
        <v>20</v>
      </c>
      <c r="I35" s="25" t="s">
        <v>125</v>
      </c>
      <c r="J35" s="1" t="s">
        <v>300</v>
      </c>
      <c r="K35" s="1" t="str">
        <f t="shared" si="0"/>
        <v>3.3.90.39.79.04.0001.000016-02 - 14</v>
      </c>
    </row>
    <row r="36" spans="1:11" ht="24" x14ac:dyDescent="0.25">
      <c r="A36" s="16" t="s">
        <v>222</v>
      </c>
      <c r="B36" s="16" t="s">
        <v>85</v>
      </c>
      <c r="C36" s="16" t="s">
        <v>185</v>
      </c>
      <c r="D36" s="16" t="s">
        <v>220</v>
      </c>
      <c r="E36" s="17" t="s">
        <v>221</v>
      </c>
      <c r="F36" s="18">
        <v>14</v>
      </c>
      <c r="G36" s="19" t="s">
        <v>129</v>
      </c>
      <c r="H36" s="20">
        <v>20</v>
      </c>
      <c r="I36" s="25" t="s">
        <v>125</v>
      </c>
      <c r="J36" s="1" t="s">
        <v>301</v>
      </c>
      <c r="K36" s="1" t="str">
        <f t="shared" si="0"/>
        <v>3.3.90.39.79.04.0001.000060-01 - 14</v>
      </c>
    </row>
    <row r="37" spans="1:11" ht="24" x14ac:dyDescent="0.25">
      <c r="A37" s="16" t="s">
        <v>229</v>
      </c>
      <c r="B37" s="16" t="s">
        <v>88</v>
      </c>
      <c r="C37" s="16" t="s">
        <v>185</v>
      </c>
      <c r="D37" s="16" t="s">
        <v>228</v>
      </c>
      <c r="E37" s="17" t="s">
        <v>221</v>
      </c>
      <c r="F37" s="18">
        <v>14</v>
      </c>
      <c r="G37" s="19" t="s">
        <v>129</v>
      </c>
      <c r="H37" s="20">
        <v>20</v>
      </c>
      <c r="I37" s="25" t="s">
        <v>125</v>
      </c>
      <c r="J37" s="1" t="s">
        <v>302</v>
      </c>
      <c r="K37" s="1" t="str">
        <f t="shared" si="0"/>
        <v>3.3.90.39.79.04.0001.000063-01 - 14</v>
      </c>
    </row>
    <row r="38" spans="1:11" ht="21" x14ac:dyDescent="0.25">
      <c r="A38" s="16" t="s">
        <v>256</v>
      </c>
      <c r="B38" s="16" t="s">
        <v>89</v>
      </c>
      <c r="C38" s="16" t="s">
        <v>185</v>
      </c>
      <c r="D38" s="16" t="s">
        <v>111</v>
      </c>
      <c r="E38" s="17" t="s">
        <v>221</v>
      </c>
      <c r="F38" s="18">
        <v>14</v>
      </c>
      <c r="G38" s="19" t="s">
        <v>129</v>
      </c>
      <c r="H38" s="20">
        <v>30</v>
      </c>
      <c r="I38" s="25" t="s">
        <v>125</v>
      </c>
      <c r="J38" s="1" t="s">
        <v>303</v>
      </c>
      <c r="K38" s="1" t="str">
        <f t="shared" si="0"/>
        <v>3.3.90.39.79.04.0001.000053-02 - 14</v>
      </c>
    </row>
    <row r="39" spans="1:11" ht="24" x14ac:dyDescent="0.25">
      <c r="A39" s="16" t="s">
        <v>227</v>
      </c>
      <c r="B39" s="16" t="s">
        <v>91</v>
      </c>
      <c r="C39" s="16" t="s">
        <v>185</v>
      </c>
      <c r="D39" s="16" t="s">
        <v>113</v>
      </c>
      <c r="E39" s="17" t="s">
        <v>221</v>
      </c>
      <c r="F39" s="18">
        <v>14</v>
      </c>
      <c r="G39" s="19" t="s">
        <v>129</v>
      </c>
      <c r="H39" s="20">
        <v>30</v>
      </c>
      <c r="I39" s="25" t="s">
        <v>125</v>
      </c>
      <c r="J39" s="1" t="s">
        <v>304</v>
      </c>
      <c r="K39" s="1" t="str">
        <f t="shared" si="0"/>
        <v>3.3.90.39.79.04.0001.000056-02 - 14</v>
      </c>
    </row>
    <row r="40" spans="1:11" ht="21" x14ac:dyDescent="0.25">
      <c r="A40" s="16" t="s">
        <v>249</v>
      </c>
      <c r="B40" s="16" t="s">
        <v>94</v>
      </c>
      <c r="C40" s="16" t="s">
        <v>185</v>
      </c>
      <c r="D40" s="16" t="s">
        <v>116</v>
      </c>
      <c r="E40" s="17" t="s">
        <v>221</v>
      </c>
      <c r="F40" s="18">
        <v>20</v>
      </c>
      <c r="G40" s="19" t="s">
        <v>130</v>
      </c>
      <c r="H40" s="20">
        <v>1</v>
      </c>
      <c r="I40" s="25" t="s">
        <v>125</v>
      </c>
      <c r="J40" s="1" t="s">
        <v>305</v>
      </c>
      <c r="K40" s="1" t="str">
        <f t="shared" si="0"/>
        <v>3.3.90.39.79.04.0001.000022-02 - 20</v>
      </c>
    </row>
    <row r="41" spans="1:11" ht="21" x14ac:dyDescent="0.25">
      <c r="A41" s="16" t="s">
        <v>247</v>
      </c>
      <c r="B41" s="16" t="s">
        <v>96</v>
      </c>
      <c r="C41" s="16" t="s">
        <v>185</v>
      </c>
      <c r="D41" s="16" t="s">
        <v>118</v>
      </c>
      <c r="E41" s="17" t="s">
        <v>221</v>
      </c>
      <c r="F41" s="18">
        <v>20</v>
      </c>
      <c r="G41" s="19" t="s">
        <v>130</v>
      </c>
      <c r="H41" s="20">
        <v>1</v>
      </c>
      <c r="I41" s="25" t="s">
        <v>125</v>
      </c>
      <c r="J41" s="1" t="s">
        <v>306</v>
      </c>
      <c r="K41" s="1" t="str">
        <f t="shared" si="0"/>
        <v>3.3.90.39.79.04.0001.000027-02 - 20</v>
      </c>
    </row>
    <row r="42" spans="1:11" ht="21" x14ac:dyDescent="0.25">
      <c r="A42" s="16" t="s">
        <v>246</v>
      </c>
      <c r="B42" s="16" t="s">
        <v>92</v>
      </c>
      <c r="C42" s="16" t="s">
        <v>185</v>
      </c>
      <c r="D42" s="16" t="s">
        <v>114</v>
      </c>
      <c r="E42" s="17" t="s">
        <v>221</v>
      </c>
      <c r="F42" s="18">
        <v>20</v>
      </c>
      <c r="G42" s="19" t="s">
        <v>130</v>
      </c>
      <c r="H42" s="20">
        <v>2</v>
      </c>
      <c r="I42" s="25" t="s">
        <v>125</v>
      </c>
      <c r="J42" s="1" t="s">
        <v>307</v>
      </c>
      <c r="K42" s="1" t="str">
        <f t="shared" si="0"/>
        <v>3.3.90.39.79.04.0001.000013-02 - 20</v>
      </c>
    </row>
    <row r="43" spans="1:11" ht="21" x14ac:dyDescent="0.25">
      <c r="A43" s="16" t="s">
        <v>248</v>
      </c>
      <c r="B43" s="16" t="s">
        <v>93</v>
      </c>
      <c r="C43" s="16" t="s">
        <v>185</v>
      </c>
      <c r="D43" s="16" t="s">
        <v>115</v>
      </c>
      <c r="E43" s="17" t="s">
        <v>221</v>
      </c>
      <c r="F43" s="18">
        <v>20</v>
      </c>
      <c r="G43" s="19" t="s">
        <v>130</v>
      </c>
      <c r="H43" s="20">
        <v>2</v>
      </c>
      <c r="I43" s="25" t="s">
        <v>125</v>
      </c>
      <c r="J43" s="1" t="s">
        <v>308</v>
      </c>
      <c r="K43" s="1" t="str">
        <f t="shared" si="0"/>
        <v>3.3.90.39.79.04.0001.000017-02 - 20</v>
      </c>
    </row>
    <row r="44" spans="1:11" ht="24" x14ac:dyDescent="0.25">
      <c r="A44" s="16" t="s">
        <v>193</v>
      </c>
      <c r="B44" s="16" t="s">
        <v>102</v>
      </c>
      <c r="C44" s="16" t="s">
        <v>276</v>
      </c>
      <c r="D44" s="16" t="s">
        <v>192</v>
      </c>
      <c r="E44" s="17" t="s">
        <v>127</v>
      </c>
      <c r="F44" s="18">
        <v>20</v>
      </c>
      <c r="G44" s="19" t="s">
        <v>130</v>
      </c>
      <c r="H44" s="20">
        <v>3</v>
      </c>
      <c r="I44" s="25" t="s">
        <v>126</v>
      </c>
      <c r="J44" s="1" t="s">
        <v>309</v>
      </c>
      <c r="K44" s="1" t="str">
        <f t="shared" si="0"/>
        <v>3.3.90.30.24.03.0021.000031-01 - 20</v>
      </c>
    </row>
    <row r="45" spans="1:11" ht="21" x14ac:dyDescent="0.25">
      <c r="A45" s="16" t="s">
        <v>242</v>
      </c>
      <c r="B45" s="16" t="s">
        <v>103</v>
      </c>
      <c r="C45" s="16" t="s">
        <v>185</v>
      </c>
      <c r="D45" s="16" t="s">
        <v>124</v>
      </c>
      <c r="E45" s="17" t="s">
        <v>221</v>
      </c>
      <c r="F45" s="18">
        <v>20</v>
      </c>
      <c r="G45" s="19" t="s">
        <v>130</v>
      </c>
      <c r="H45" s="20">
        <v>5</v>
      </c>
      <c r="I45" s="25" t="s">
        <v>125</v>
      </c>
      <c r="J45" s="1" t="s">
        <v>310</v>
      </c>
      <c r="K45" s="1" t="str">
        <f t="shared" si="0"/>
        <v>3.3.90.39.79.04.0001.000018-02 - 20</v>
      </c>
    </row>
    <row r="46" spans="1:11" ht="21" x14ac:dyDescent="0.25">
      <c r="A46" s="16" t="s">
        <v>231</v>
      </c>
      <c r="B46" s="16" t="s">
        <v>87</v>
      </c>
      <c r="C46" s="16" t="s">
        <v>185</v>
      </c>
      <c r="D46" s="16" t="s">
        <v>110</v>
      </c>
      <c r="E46" s="17" t="s">
        <v>221</v>
      </c>
      <c r="F46" s="18">
        <v>20</v>
      </c>
      <c r="G46" s="19" t="s">
        <v>130</v>
      </c>
      <c r="H46" s="20">
        <v>5</v>
      </c>
      <c r="I46" s="25" t="s">
        <v>125</v>
      </c>
      <c r="J46" s="1" t="s">
        <v>311</v>
      </c>
      <c r="K46" s="1" t="str">
        <f t="shared" si="0"/>
        <v>3.3.90.39.79.04.0001.000026-02 - 20</v>
      </c>
    </row>
    <row r="47" spans="1:11" ht="21" x14ac:dyDescent="0.25">
      <c r="A47" s="16" t="s">
        <v>250</v>
      </c>
      <c r="B47" s="16" t="s">
        <v>83</v>
      </c>
      <c r="C47" s="16" t="s">
        <v>185</v>
      </c>
      <c r="D47" s="16" t="s">
        <v>107</v>
      </c>
      <c r="E47" s="17" t="s">
        <v>221</v>
      </c>
      <c r="F47" s="18">
        <v>20</v>
      </c>
      <c r="G47" s="19" t="s">
        <v>130</v>
      </c>
      <c r="H47" s="20">
        <v>10</v>
      </c>
      <c r="I47" s="25" t="s">
        <v>125</v>
      </c>
      <c r="J47" s="1" t="s">
        <v>312</v>
      </c>
      <c r="K47" s="1" t="str">
        <f t="shared" si="0"/>
        <v>3.3.90.39.79.04.0001.000012-02 - 20</v>
      </c>
    </row>
    <row r="48" spans="1:11" ht="21" x14ac:dyDescent="0.25">
      <c r="A48" s="16" t="s">
        <v>255</v>
      </c>
      <c r="B48" s="16" t="s">
        <v>82</v>
      </c>
      <c r="C48" s="16" t="s">
        <v>185</v>
      </c>
      <c r="D48" s="16" t="s">
        <v>254</v>
      </c>
      <c r="E48" s="17" t="s">
        <v>221</v>
      </c>
      <c r="F48" s="18">
        <v>20</v>
      </c>
      <c r="G48" s="19" t="s">
        <v>130</v>
      </c>
      <c r="H48" s="20">
        <v>20</v>
      </c>
      <c r="I48" s="25" t="s">
        <v>125</v>
      </c>
      <c r="J48" s="1" t="s">
        <v>313</v>
      </c>
      <c r="K48" s="1" t="str">
        <f t="shared" si="0"/>
        <v>3.3.90.39.79.04.0001.000009-02 - 20</v>
      </c>
    </row>
    <row r="49" spans="1:11" ht="21" x14ac:dyDescent="0.25">
      <c r="A49" s="16" t="s">
        <v>258</v>
      </c>
      <c r="B49" s="16" t="s">
        <v>98</v>
      </c>
      <c r="C49" s="16" t="s">
        <v>185</v>
      </c>
      <c r="D49" s="16" t="s">
        <v>120</v>
      </c>
      <c r="E49" s="17" t="s">
        <v>221</v>
      </c>
      <c r="F49" s="18">
        <v>20</v>
      </c>
      <c r="G49" s="19" t="s">
        <v>130</v>
      </c>
      <c r="H49" s="20">
        <v>0</v>
      </c>
      <c r="I49" s="25" t="s">
        <v>125</v>
      </c>
      <c r="J49" s="1" t="s">
        <v>314</v>
      </c>
      <c r="K49" s="1" t="str">
        <f t="shared" si="0"/>
        <v>3.3.90.39.79.04.0001.000057-02 - 20</v>
      </c>
    </row>
    <row r="50" spans="1:11" ht="21" x14ac:dyDescent="0.25">
      <c r="A50" s="16" t="s">
        <v>230</v>
      </c>
      <c r="B50" s="16" t="s">
        <v>86</v>
      </c>
      <c r="C50" s="16" t="s">
        <v>185</v>
      </c>
      <c r="D50" s="16" t="s">
        <v>109</v>
      </c>
      <c r="E50" s="17" t="s">
        <v>221</v>
      </c>
      <c r="F50" s="18">
        <v>20</v>
      </c>
      <c r="G50" s="19" t="s">
        <v>130</v>
      </c>
      <c r="H50" s="20">
        <v>30</v>
      </c>
      <c r="I50" s="25" t="s">
        <v>125</v>
      </c>
      <c r="J50" s="1" t="s">
        <v>315</v>
      </c>
      <c r="K50" s="1" t="str">
        <f t="shared" si="0"/>
        <v>3.3.90.39.79.04.0001.000020-02 - 20</v>
      </c>
    </row>
    <row r="51" spans="1:11" ht="21" x14ac:dyDescent="0.25">
      <c r="A51" s="16" t="s">
        <v>243</v>
      </c>
      <c r="B51" s="16" t="s">
        <v>84</v>
      </c>
      <c r="C51" s="16" t="s">
        <v>185</v>
      </c>
      <c r="D51" s="16" t="s">
        <v>108</v>
      </c>
      <c r="E51" s="17" t="s">
        <v>221</v>
      </c>
      <c r="F51" s="18">
        <v>20</v>
      </c>
      <c r="G51" s="19" t="s">
        <v>130</v>
      </c>
      <c r="H51" s="20">
        <v>50</v>
      </c>
      <c r="I51" s="25" t="s">
        <v>125</v>
      </c>
      <c r="J51" s="1" t="s">
        <v>316</v>
      </c>
      <c r="K51" s="1" t="str">
        <f t="shared" si="0"/>
        <v>3.3.90.39.79.04.0001.000016-02 - 20</v>
      </c>
    </row>
    <row r="52" spans="1:11" ht="24" x14ac:dyDescent="0.25">
      <c r="A52" s="16" t="s">
        <v>222</v>
      </c>
      <c r="B52" s="16" t="s">
        <v>85</v>
      </c>
      <c r="C52" s="16" t="s">
        <v>185</v>
      </c>
      <c r="D52" s="16" t="s">
        <v>220</v>
      </c>
      <c r="E52" s="17" t="s">
        <v>221</v>
      </c>
      <c r="F52" s="18">
        <v>20</v>
      </c>
      <c r="G52" s="19" t="s">
        <v>130</v>
      </c>
      <c r="H52" s="20">
        <v>50</v>
      </c>
      <c r="I52" s="25" t="s">
        <v>125</v>
      </c>
      <c r="J52" s="1" t="s">
        <v>317</v>
      </c>
      <c r="K52" s="1" t="str">
        <f t="shared" si="0"/>
        <v>3.3.90.39.79.04.0001.000060-01 - 20</v>
      </c>
    </row>
    <row r="53" spans="1:11" ht="24" x14ac:dyDescent="0.25">
      <c r="A53" s="16" t="s">
        <v>227</v>
      </c>
      <c r="B53" s="16" t="s">
        <v>91</v>
      </c>
      <c r="C53" s="16" t="s">
        <v>185</v>
      </c>
      <c r="D53" s="16" t="s">
        <v>113</v>
      </c>
      <c r="E53" s="17" t="s">
        <v>221</v>
      </c>
      <c r="F53" s="18">
        <v>20</v>
      </c>
      <c r="G53" s="19" t="s">
        <v>130</v>
      </c>
      <c r="H53" s="20">
        <v>50</v>
      </c>
      <c r="I53" s="25" t="s">
        <v>125</v>
      </c>
      <c r="J53" s="1" t="s">
        <v>318</v>
      </c>
      <c r="K53" s="1" t="str">
        <f t="shared" si="0"/>
        <v>3.3.90.39.79.04.0001.000056-02 - 20</v>
      </c>
    </row>
    <row r="54" spans="1:11" ht="21" x14ac:dyDescent="0.25">
      <c r="A54" s="16" t="s">
        <v>253</v>
      </c>
      <c r="B54" s="16" t="s">
        <v>81</v>
      </c>
      <c r="C54" s="16" t="s">
        <v>185</v>
      </c>
      <c r="D54" s="16" t="s">
        <v>106</v>
      </c>
      <c r="E54" s="17" t="s">
        <v>221</v>
      </c>
      <c r="F54" s="18">
        <v>20</v>
      </c>
      <c r="G54" s="19" t="s">
        <v>130</v>
      </c>
      <c r="H54" s="20">
        <v>0</v>
      </c>
      <c r="I54" s="25" t="s">
        <v>125</v>
      </c>
      <c r="J54" s="1" t="s">
        <v>319</v>
      </c>
      <c r="K54" s="1" t="str">
        <f t="shared" si="0"/>
        <v>3.3.90.39.79.04.0001.000005-02 - 20</v>
      </c>
    </row>
    <row r="55" spans="1:11" ht="24" x14ac:dyDescent="0.25">
      <c r="A55" s="16" t="s">
        <v>229</v>
      </c>
      <c r="B55" s="16" t="s">
        <v>88</v>
      </c>
      <c r="C55" s="16" t="s">
        <v>185</v>
      </c>
      <c r="D55" s="16" t="s">
        <v>228</v>
      </c>
      <c r="E55" s="17" t="s">
        <v>221</v>
      </c>
      <c r="F55" s="18">
        <v>20</v>
      </c>
      <c r="G55" s="19" t="s">
        <v>130</v>
      </c>
      <c r="H55" s="20">
        <v>100</v>
      </c>
      <c r="I55" s="25" t="s">
        <v>125</v>
      </c>
      <c r="J55" s="1" t="s">
        <v>320</v>
      </c>
      <c r="K55" s="1" t="str">
        <f t="shared" si="0"/>
        <v>3.3.90.39.79.04.0001.000063-01 - 20</v>
      </c>
    </row>
    <row r="56" spans="1:11" ht="21" x14ac:dyDescent="0.25">
      <c r="A56" s="16" t="s">
        <v>252</v>
      </c>
      <c r="B56" s="16" t="s">
        <v>90</v>
      </c>
      <c r="C56" s="16" t="s">
        <v>185</v>
      </c>
      <c r="D56" s="16" t="s">
        <v>112</v>
      </c>
      <c r="E56" s="17" t="s">
        <v>221</v>
      </c>
      <c r="F56" s="18">
        <v>20</v>
      </c>
      <c r="G56" s="19" t="s">
        <v>130</v>
      </c>
      <c r="H56" s="20">
        <v>150</v>
      </c>
      <c r="I56" s="25" t="s">
        <v>125</v>
      </c>
      <c r="J56" s="1" t="s">
        <v>321</v>
      </c>
      <c r="K56" s="1" t="str">
        <f t="shared" si="0"/>
        <v>3.3.90.39.79.04.0001.000054-02 - 20</v>
      </c>
    </row>
    <row r="57" spans="1:11" ht="21" x14ac:dyDescent="0.25">
      <c r="A57" s="16" t="s">
        <v>256</v>
      </c>
      <c r="B57" s="16" t="s">
        <v>89</v>
      </c>
      <c r="C57" s="16" t="s">
        <v>185</v>
      </c>
      <c r="D57" s="16" t="s">
        <v>111</v>
      </c>
      <c r="E57" s="17" t="s">
        <v>221</v>
      </c>
      <c r="F57" s="18">
        <v>20</v>
      </c>
      <c r="G57" s="19" t="s">
        <v>130</v>
      </c>
      <c r="H57" s="20">
        <v>200</v>
      </c>
      <c r="I57" s="25" t="s">
        <v>125</v>
      </c>
      <c r="J57" s="1" t="s">
        <v>322</v>
      </c>
      <c r="K57" s="1" t="str">
        <f t="shared" si="0"/>
        <v>3.3.90.39.79.04.0001.000053-02 - 20</v>
      </c>
    </row>
    <row r="58" spans="1:11" ht="21" x14ac:dyDescent="0.25">
      <c r="A58" s="16" t="s">
        <v>250</v>
      </c>
      <c r="B58" s="16" t="s">
        <v>83</v>
      </c>
      <c r="C58" s="16" t="s">
        <v>185</v>
      </c>
      <c r="D58" s="16" t="s">
        <v>107</v>
      </c>
      <c r="E58" s="17" t="s">
        <v>221</v>
      </c>
      <c r="F58" s="18">
        <v>40</v>
      </c>
      <c r="G58" s="19" t="s">
        <v>131</v>
      </c>
      <c r="H58" s="20">
        <v>5</v>
      </c>
      <c r="I58" s="25" t="s">
        <v>125</v>
      </c>
      <c r="J58" s="1" t="s">
        <v>323</v>
      </c>
      <c r="K58" s="1" t="str">
        <f t="shared" si="0"/>
        <v>3.3.90.39.79.04.0001.000012-02 - 40</v>
      </c>
    </row>
    <row r="59" spans="1:11" ht="21" x14ac:dyDescent="0.25">
      <c r="A59" s="16" t="s">
        <v>249</v>
      </c>
      <c r="B59" s="16" t="s">
        <v>94</v>
      </c>
      <c r="C59" s="16" t="s">
        <v>185</v>
      </c>
      <c r="D59" s="16" t="s">
        <v>116</v>
      </c>
      <c r="E59" s="17" t="s">
        <v>221</v>
      </c>
      <c r="F59" s="18">
        <v>40</v>
      </c>
      <c r="G59" s="19" t="s">
        <v>131</v>
      </c>
      <c r="H59" s="20">
        <v>5</v>
      </c>
      <c r="I59" s="25" t="s">
        <v>125</v>
      </c>
      <c r="J59" s="1" t="s">
        <v>324</v>
      </c>
      <c r="K59" s="1" t="str">
        <f t="shared" si="0"/>
        <v>3.3.90.39.79.04.0001.000022-02 - 40</v>
      </c>
    </row>
    <row r="60" spans="1:11" ht="21" x14ac:dyDescent="0.25">
      <c r="A60" s="16" t="s">
        <v>247</v>
      </c>
      <c r="B60" s="16" t="s">
        <v>96</v>
      </c>
      <c r="C60" s="16" t="s">
        <v>185</v>
      </c>
      <c r="D60" s="16" t="s">
        <v>118</v>
      </c>
      <c r="E60" s="17" t="s">
        <v>221</v>
      </c>
      <c r="F60" s="18">
        <v>40</v>
      </c>
      <c r="G60" s="19" t="s">
        <v>131</v>
      </c>
      <c r="H60" s="20">
        <v>5</v>
      </c>
      <c r="I60" s="25" t="s">
        <v>125</v>
      </c>
      <c r="J60" s="1" t="s">
        <v>325</v>
      </c>
      <c r="K60" s="1" t="str">
        <f t="shared" si="0"/>
        <v>3.3.90.39.79.04.0001.000027-02 - 40</v>
      </c>
    </row>
    <row r="61" spans="1:11" ht="21" x14ac:dyDescent="0.25">
      <c r="A61" s="16" t="s">
        <v>246</v>
      </c>
      <c r="B61" s="16" t="s">
        <v>92</v>
      </c>
      <c r="C61" s="16" t="s">
        <v>185</v>
      </c>
      <c r="D61" s="16" t="s">
        <v>114</v>
      </c>
      <c r="E61" s="17" t="s">
        <v>221</v>
      </c>
      <c r="F61" s="18">
        <v>40</v>
      </c>
      <c r="G61" s="19" t="s">
        <v>131</v>
      </c>
      <c r="H61" s="20">
        <v>10</v>
      </c>
      <c r="I61" s="25" t="s">
        <v>125</v>
      </c>
      <c r="J61" s="1" t="s">
        <v>326</v>
      </c>
      <c r="K61" s="1" t="str">
        <f t="shared" si="0"/>
        <v>3.3.90.39.79.04.0001.000013-02 - 40</v>
      </c>
    </row>
    <row r="62" spans="1:11" ht="21" x14ac:dyDescent="0.25">
      <c r="A62" s="16" t="s">
        <v>248</v>
      </c>
      <c r="B62" s="16" t="s">
        <v>93</v>
      </c>
      <c r="C62" s="16" t="s">
        <v>185</v>
      </c>
      <c r="D62" s="16" t="s">
        <v>115</v>
      </c>
      <c r="E62" s="17" t="s">
        <v>221</v>
      </c>
      <c r="F62" s="18">
        <v>40</v>
      </c>
      <c r="G62" s="19" t="s">
        <v>131</v>
      </c>
      <c r="H62" s="20">
        <v>10</v>
      </c>
      <c r="I62" s="25" t="s">
        <v>125</v>
      </c>
      <c r="J62" s="1" t="s">
        <v>327</v>
      </c>
      <c r="K62" s="1" t="str">
        <f t="shared" si="0"/>
        <v>3.3.90.39.79.04.0001.000017-02 - 40</v>
      </c>
    </row>
    <row r="63" spans="1:11" ht="21" x14ac:dyDescent="0.25">
      <c r="A63" s="16" t="s">
        <v>252</v>
      </c>
      <c r="B63" s="16" t="s">
        <v>90</v>
      </c>
      <c r="C63" s="16" t="s">
        <v>185</v>
      </c>
      <c r="D63" s="16" t="s">
        <v>112</v>
      </c>
      <c r="E63" s="17" t="s">
        <v>221</v>
      </c>
      <c r="F63" s="18">
        <v>40</v>
      </c>
      <c r="G63" s="19" t="s">
        <v>131</v>
      </c>
      <c r="H63" s="20">
        <v>10</v>
      </c>
      <c r="I63" s="25" t="s">
        <v>125</v>
      </c>
      <c r="J63" s="1" t="s">
        <v>328</v>
      </c>
      <c r="K63" s="1" t="str">
        <f t="shared" si="0"/>
        <v>3.3.90.39.79.04.0001.000054-02 - 40</v>
      </c>
    </row>
    <row r="64" spans="1:11" ht="21" x14ac:dyDescent="0.25">
      <c r="A64" s="16" t="s">
        <v>259</v>
      </c>
      <c r="B64" s="16" t="s">
        <v>97</v>
      </c>
      <c r="C64" s="16" t="s">
        <v>185</v>
      </c>
      <c r="D64" s="16" t="s">
        <v>119</v>
      </c>
      <c r="E64" s="17" t="s">
        <v>221</v>
      </c>
      <c r="F64" s="18">
        <v>40</v>
      </c>
      <c r="G64" s="19" t="s">
        <v>131</v>
      </c>
      <c r="H64" s="20">
        <v>10</v>
      </c>
      <c r="I64" s="25" t="s">
        <v>125</v>
      </c>
      <c r="J64" s="1" t="s">
        <v>329</v>
      </c>
      <c r="K64" s="1" t="str">
        <f t="shared" si="0"/>
        <v>3.3.90.39.79.04.0001.000055-02 - 40</v>
      </c>
    </row>
    <row r="65" spans="1:11" ht="21" x14ac:dyDescent="0.25">
      <c r="A65" s="16" t="s">
        <v>260</v>
      </c>
      <c r="B65" s="16" t="s">
        <v>99</v>
      </c>
      <c r="C65" s="16" t="s">
        <v>185</v>
      </c>
      <c r="D65" s="16" t="s">
        <v>121</v>
      </c>
      <c r="E65" s="17" t="s">
        <v>221</v>
      </c>
      <c r="F65" s="18">
        <v>40</v>
      </c>
      <c r="G65" s="19" t="s">
        <v>131</v>
      </c>
      <c r="H65" s="20">
        <v>10</v>
      </c>
      <c r="I65" s="25" t="s">
        <v>125</v>
      </c>
      <c r="J65" s="1" t="s">
        <v>330</v>
      </c>
      <c r="K65" s="1" t="str">
        <f t="shared" si="0"/>
        <v>3.3.90.39.79.04.0001.000058-02 - 40</v>
      </c>
    </row>
    <row r="66" spans="1:11" ht="21" x14ac:dyDescent="0.25">
      <c r="A66" s="16" t="s">
        <v>251</v>
      </c>
      <c r="B66" s="16" t="s">
        <v>100</v>
      </c>
      <c r="C66" s="16" t="s">
        <v>185</v>
      </c>
      <c r="D66" s="16" t="s">
        <v>122</v>
      </c>
      <c r="E66" s="17" t="s">
        <v>221</v>
      </c>
      <c r="F66" s="18">
        <v>40</v>
      </c>
      <c r="G66" s="19" t="s">
        <v>131</v>
      </c>
      <c r="H66" s="20">
        <v>10</v>
      </c>
      <c r="I66" s="25" t="s">
        <v>125</v>
      </c>
      <c r="J66" s="1" t="s">
        <v>331</v>
      </c>
      <c r="K66" s="1" t="str">
        <f t="shared" si="0"/>
        <v>3.3.90.39.79.04.0001.000059-02 - 40</v>
      </c>
    </row>
    <row r="67" spans="1:11" ht="21" x14ac:dyDescent="0.25">
      <c r="A67" s="16" t="s">
        <v>253</v>
      </c>
      <c r="B67" s="16" t="s">
        <v>81</v>
      </c>
      <c r="C67" s="16" t="s">
        <v>185</v>
      </c>
      <c r="D67" s="16" t="s">
        <v>106</v>
      </c>
      <c r="E67" s="17" t="s">
        <v>221</v>
      </c>
      <c r="F67" s="18">
        <v>40</v>
      </c>
      <c r="G67" s="19" t="s">
        <v>131</v>
      </c>
      <c r="H67" s="20">
        <v>15</v>
      </c>
      <c r="I67" s="25" t="s">
        <v>125</v>
      </c>
      <c r="J67" s="1" t="s">
        <v>332</v>
      </c>
      <c r="K67" s="1" t="str">
        <f t="shared" ref="K67:K130" si="1">CONCATENATE(A67," - ",F67)</f>
        <v>3.3.90.39.79.04.0001.000005-02 - 40</v>
      </c>
    </row>
    <row r="68" spans="1:11" ht="21" x14ac:dyDescent="0.25">
      <c r="A68" s="16" t="s">
        <v>257</v>
      </c>
      <c r="B68" s="16" t="s">
        <v>95</v>
      </c>
      <c r="C68" s="16" t="s">
        <v>185</v>
      </c>
      <c r="D68" s="16" t="s">
        <v>117</v>
      </c>
      <c r="E68" s="17" t="s">
        <v>221</v>
      </c>
      <c r="F68" s="18">
        <v>40</v>
      </c>
      <c r="G68" s="19" t="s">
        <v>131</v>
      </c>
      <c r="H68" s="20">
        <v>15</v>
      </c>
      <c r="I68" s="25" t="s">
        <v>125</v>
      </c>
      <c r="J68" s="1" t="s">
        <v>333</v>
      </c>
      <c r="K68" s="1" t="str">
        <f t="shared" si="1"/>
        <v>3.3.90.39.79.04.0001.000023-02 - 40</v>
      </c>
    </row>
    <row r="69" spans="1:11" ht="21" x14ac:dyDescent="0.25">
      <c r="A69" s="16" t="s">
        <v>261</v>
      </c>
      <c r="B69" s="16" t="s">
        <v>101</v>
      </c>
      <c r="C69" s="16" t="s">
        <v>185</v>
      </c>
      <c r="D69" s="16" t="s">
        <v>123</v>
      </c>
      <c r="E69" s="17" t="s">
        <v>221</v>
      </c>
      <c r="F69" s="18">
        <v>40</v>
      </c>
      <c r="G69" s="19" t="s">
        <v>131</v>
      </c>
      <c r="H69" s="20">
        <v>15</v>
      </c>
      <c r="I69" s="25" t="s">
        <v>125</v>
      </c>
      <c r="J69" s="1" t="s">
        <v>334</v>
      </c>
      <c r="K69" s="1" t="str">
        <f t="shared" si="1"/>
        <v>3.3.90.39.79.04.0001.000033-02 - 40</v>
      </c>
    </row>
    <row r="70" spans="1:11" ht="21" x14ac:dyDescent="0.25">
      <c r="A70" s="16" t="s">
        <v>258</v>
      </c>
      <c r="B70" s="16" t="s">
        <v>98</v>
      </c>
      <c r="C70" s="16" t="s">
        <v>185</v>
      </c>
      <c r="D70" s="16" t="s">
        <v>120</v>
      </c>
      <c r="E70" s="17" t="s">
        <v>221</v>
      </c>
      <c r="F70" s="18">
        <v>40</v>
      </c>
      <c r="G70" s="19" t="s">
        <v>131</v>
      </c>
      <c r="H70" s="20">
        <v>15</v>
      </c>
      <c r="I70" s="25" t="s">
        <v>125</v>
      </c>
      <c r="J70" s="1" t="s">
        <v>335</v>
      </c>
      <c r="K70" s="1" t="str">
        <f t="shared" si="1"/>
        <v>3.3.90.39.79.04.0001.000057-02 - 40</v>
      </c>
    </row>
    <row r="71" spans="1:11" ht="21" x14ac:dyDescent="0.25">
      <c r="A71" s="16" t="s">
        <v>255</v>
      </c>
      <c r="B71" s="16" t="s">
        <v>82</v>
      </c>
      <c r="C71" s="16" t="s">
        <v>185</v>
      </c>
      <c r="D71" s="16" t="s">
        <v>254</v>
      </c>
      <c r="E71" s="17" t="s">
        <v>221</v>
      </c>
      <c r="F71" s="18">
        <v>40</v>
      </c>
      <c r="G71" s="19" t="s">
        <v>131</v>
      </c>
      <c r="H71" s="20">
        <v>20</v>
      </c>
      <c r="I71" s="25" t="s">
        <v>125</v>
      </c>
      <c r="J71" s="1" t="s">
        <v>336</v>
      </c>
      <c r="K71" s="1" t="str">
        <f t="shared" si="1"/>
        <v>3.3.90.39.79.04.0001.000009-02 - 40</v>
      </c>
    </row>
    <row r="72" spans="1:11" ht="21" x14ac:dyDescent="0.25">
      <c r="A72" s="16" t="s">
        <v>231</v>
      </c>
      <c r="B72" s="16" t="s">
        <v>87</v>
      </c>
      <c r="C72" s="16" t="s">
        <v>185</v>
      </c>
      <c r="D72" s="16" t="s">
        <v>110</v>
      </c>
      <c r="E72" s="17" t="s">
        <v>221</v>
      </c>
      <c r="F72" s="18">
        <v>40</v>
      </c>
      <c r="G72" s="19" t="s">
        <v>131</v>
      </c>
      <c r="H72" s="20">
        <v>20</v>
      </c>
      <c r="I72" s="25" t="s">
        <v>125</v>
      </c>
      <c r="J72" s="1" t="s">
        <v>337</v>
      </c>
      <c r="K72" s="1" t="str">
        <f t="shared" si="1"/>
        <v>3.3.90.39.79.04.0001.000026-02 - 40</v>
      </c>
    </row>
    <row r="73" spans="1:11" ht="24" x14ac:dyDescent="0.25">
      <c r="A73" s="16" t="s">
        <v>193</v>
      </c>
      <c r="B73" s="16" t="s">
        <v>102</v>
      </c>
      <c r="C73" s="16" t="s">
        <v>276</v>
      </c>
      <c r="D73" s="16" t="s">
        <v>192</v>
      </c>
      <c r="E73" s="17" t="s">
        <v>127</v>
      </c>
      <c r="F73" s="18">
        <v>40</v>
      </c>
      <c r="G73" s="19" t="s">
        <v>131</v>
      </c>
      <c r="H73" s="20">
        <v>25</v>
      </c>
      <c r="I73" s="25" t="s">
        <v>126</v>
      </c>
      <c r="J73" s="1" t="s">
        <v>338</v>
      </c>
      <c r="K73" s="1" t="str">
        <f t="shared" si="1"/>
        <v>3.3.90.30.24.03.0021.000031-01 - 40</v>
      </c>
    </row>
    <row r="74" spans="1:11" ht="36" x14ac:dyDescent="0.25">
      <c r="A74" s="16" t="s">
        <v>195</v>
      </c>
      <c r="B74" s="16" t="s">
        <v>79</v>
      </c>
      <c r="C74" s="16" t="s">
        <v>276</v>
      </c>
      <c r="D74" s="16" t="s">
        <v>194</v>
      </c>
      <c r="E74" s="17" t="s">
        <v>127</v>
      </c>
      <c r="F74" s="18">
        <v>40</v>
      </c>
      <c r="G74" s="19" t="s">
        <v>131</v>
      </c>
      <c r="H74" s="20">
        <v>30</v>
      </c>
      <c r="I74" s="25" t="s">
        <v>126</v>
      </c>
      <c r="J74" s="1" t="s">
        <v>339</v>
      </c>
      <c r="K74" s="1" t="str">
        <f t="shared" si="1"/>
        <v>3.3.90.30.24.03.0021.000032-01 - 40</v>
      </c>
    </row>
    <row r="75" spans="1:11" ht="36" x14ac:dyDescent="0.25">
      <c r="A75" s="16" t="s">
        <v>197</v>
      </c>
      <c r="B75" s="16" t="s">
        <v>80</v>
      </c>
      <c r="C75" s="16" t="s">
        <v>276</v>
      </c>
      <c r="D75" s="16" t="s">
        <v>196</v>
      </c>
      <c r="E75" s="17" t="s">
        <v>127</v>
      </c>
      <c r="F75" s="18">
        <v>40</v>
      </c>
      <c r="G75" s="19" t="s">
        <v>131</v>
      </c>
      <c r="H75" s="20">
        <v>30</v>
      </c>
      <c r="I75" s="25" t="s">
        <v>126</v>
      </c>
      <c r="J75" s="1" t="s">
        <v>340</v>
      </c>
      <c r="K75" s="1" t="str">
        <f t="shared" si="1"/>
        <v>3.3.90.30.24.03.0021.000033-01 - 40</v>
      </c>
    </row>
    <row r="76" spans="1:11" ht="21" x14ac:dyDescent="0.25">
      <c r="A76" s="16" t="s">
        <v>242</v>
      </c>
      <c r="B76" s="16" t="s">
        <v>103</v>
      </c>
      <c r="C76" s="16" t="s">
        <v>185</v>
      </c>
      <c r="D76" s="16" t="s">
        <v>124</v>
      </c>
      <c r="E76" s="17" t="s">
        <v>221</v>
      </c>
      <c r="F76" s="18">
        <v>40</v>
      </c>
      <c r="G76" s="19" t="s">
        <v>131</v>
      </c>
      <c r="H76" s="20">
        <v>30</v>
      </c>
      <c r="I76" s="25" t="s">
        <v>125</v>
      </c>
      <c r="J76" s="1" t="s">
        <v>341</v>
      </c>
      <c r="K76" s="1" t="str">
        <f t="shared" si="1"/>
        <v>3.3.90.39.79.04.0001.000018-02 - 40</v>
      </c>
    </row>
    <row r="77" spans="1:11" ht="21" x14ac:dyDescent="0.25">
      <c r="A77" s="16" t="s">
        <v>230</v>
      </c>
      <c r="B77" s="16" t="s">
        <v>86</v>
      </c>
      <c r="C77" s="16" t="s">
        <v>185</v>
      </c>
      <c r="D77" s="16" t="s">
        <v>109</v>
      </c>
      <c r="E77" s="17" t="s">
        <v>221</v>
      </c>
      <c r="F77" s="18">
        <v>40</v>
      </c>
      <c r="G77" s="19" t="s">
        <v>131</v>
      </c>
      <c r="H77" s="20">
        <v>30</v>
      </c>
      <c r="I77" s="25" t="s">
        <v>125</v>
      </c>
      <c r="J77" s="1" t="s">
        <v>342</v>
      </c>
      <c r="K77" s="1" t="str">
        <f t="shared" si="1"/>
        <v>3.3.90.39.79.04.0001.000020-02 - 40</v>
      </c>
    </row>
    <row r="78" spans="1:11" ht="24" x14ac:dyDescent="0.25">
      <c r="A78" s="16" t="s">
        <v>227</v>
      </c>
      <c r="B78" s="16" t="s">
        <v>91</v>
      </c>
      <c r="C78" s="16" t="s">
        <v>185</v>
      </c>
      <c r="D78" s="16" t="s">
        <v>113</v>
      </c>
      <c r="E78" s="17" t="s">
        <v>221</v>
      </c>
      <c r="F78" s="18">
        <v>40</v>
      </c>
      <c r="G78" s="19" t="s">
        <v>131</v>
      </c>
      <c r="H78" s="20">
        <v>30</v>
      </c>
      <c r="I78" s="25" t="s">
        <v>125</v>
      </c>
      <c r="J78" s="1" t="s">
        <v>343</v>
      </c>
      <c r="K78" s="1" t="str">
        <f t="shared" si="1"/>
        <v>3.3.90.39.79.04.0001.000056-02 - 40</v>
      </c>
    </row>
    <row r="79" spans="1:11" ht="24" x14ac:dyDescent="0.25">
      <c r="A79" s="16" t="s">
        <v>245</v>
      </c>
      <c r="B79" s="16" t="s">
        <v>105</v>
      </c>
      <c r="C79" s="16" t="s">
        <v>185</v>
      </c>
      <c r="D79" s="16" t="s">
        <v>244</v>
      </c>
      <c r="E79" s="17" t="s">
        <v>221</v>
      </c>
      <c r="F79" s="18">
        <v>40</v>
      </c>
      <c r="G79" s="19" t="s">
        <v>131</v>
      </c>
      <c r="H79" s="20">
        <v>40</v>
      </c>
      <c r="I79" s="25" t="s">
        <v>125</v>
      </c>
      <c r="J79" s="1" t="s">
        <v>344</v>
      </c>
      <c r="K79" s="1" t="str">
        <f t="shared" si="1"/>
        <v>3.3.90.39.79.04.0001.000069-01 - 40</v>
      </c>
    </row>
    <row r="80" spans="1:11" ht="24" x14ac:dyDescent="0.25">
      <c r="A80" s="16" t="s">
        <v>229</v>
      </c>
      <c r="B80" s="16" t="s">
        <v>88</v>
      </c>
      <c r="C80" s="16" t="s">
        <v>185</v>
      </c>
      <c r="D80" s="16" t="s">
        <v>228</v>
      </c>
      <c r="E80" s="17" t="s">
        <v>221</v>
      </c>
      <c r="F80" s="18">
        <v>40</v>
      </c>
      <c r="G80" s="19" t="s">
        <v>131</v>
      </c>
      <c r="H80" s="20">
        <v>50</v>
      </c>
      <c r="I80" s="25" t="s">
        <v>125</v>
      </c>
      <c r="J80" s="1" t="s">
        <v>345</v>
      </c>
      <c r="K80" s="1" t="str">
        <f t="shared" si="1"/>
        <v>3.3.90.39.79.04.0001.000063-01 - 40</v>
      </c>
    </row>
    <row r="81" spans="1:11" ht="24" x14ac:dyDescent="0.25">
      <c r="A81" s="16" t="s">
        <v>222</v>
      </c>
      <c r="B81" s="16" t="s">
        <v>85</v>
      </c>
      <c r="C81" s="16" t="s">
        <v>185</v>
      </c>
      <c r="D81" s="16" t="s">
        <v>220</v>
      </c>
      <c r="E81" s="17" t="s">
        <v>221</v>
      </c>
      <c r="F81" s="18">
        <v>40</v>
      </c>
      <c r="G81" s="19" t="s">
        <v>131</v>
      </c>
      <c r="H81" s="20">
        <v>80</v>
      </c>
      <c r="I81" s="25" t="s">
        <v>125</v>
      </c>
      <c r="J81" s="1" t="s">
        <v>346</v>
      </c>
      <c r="K81" s="1" t="str">
        <f t="shared" si="1"/>
        <v>3.3.90.39.79.04.0001.000060-01 - 40</v>
      </c>
    </row>
    <row r="82" spans="1:11" ht="21" x14ac:dyDescent="0.25">
      <c r="A82" s="16" t="s">
        <v>243</v>
      </c>
      <c r="B82" s="16" t="s">
        <v>84</v>
      </c>
      <c r="C82" s="16" t="s">
        <v>185</v>
      </c>
      <c r="D82" s="16" t="s">
        <v>108</v>
      </c>
      <c r="E82" s="17" t="s">
        <v>221</v>
      </c>
      <c r="F82" s="18">
        <v>40</v>
      </c>
      <c r="G82" s="19" t="s">
        <v>131</v>
      </c>
      <c r="H82" s="20">
        <v>200</v>
      </c>
      <c r="I82" s="25" t="s">
        <v>125</v>
      </c>
      <c r="J82" s="1" t="s">
        <v>347</v>
      </c>
      <c r="K82" s="1" t="str">
        <f t="shared" si="1"/>
        <v>3.3.90.39.79.04.0001.000016-02 - 40</v>
      </c>
    </row>
    <row r="83" spans="1:11" ht="21" x14ac:dyDescent="0.25">
      <c r="A83" s="16" t="s">
        <v>256</v>
      </c>
      <c r="B83" s="16" t="s">
        <v>89</v>
      </c>
      <c r="C83" s="16" t="s">
        <v>185</v>
      </c>
      <c r="D83" s="16" t="s">
        <v>111</v>
      </c>
      <c r="E83" s="17" t="s">
        <v>221</v>
      </c>
      <c r="F83" s="18">
        <v>40</v>
      </c>
      <c r="G83" s="19" t="s">
        <v>131</v>
      </c>
      <c r="H83" s="20">
        <v>500</v>
      </c>
      <c r="I83" s="25" t="s">
        <v>125</v>
      </c>
      <c r="J83" s="1" t="s">
        <v>348</v>
      </c>
      <c r="K83" s="1" t="str">
        <f t="shared" si="1"/>
        <v>3.3.90.39.79.04.0001.000053-02 - 40</v>
      </c>
    </row>
    <row r="84" spans="1:11" ht="21" x14ac:dyDescent="0.25">
      <c r="A84" s="16" t="s">
        <v>243</v>
      </c>
      <c r="B84" s="16" t="s">
        <v>84</v>
      </c>
      <c r="C84" s="16" t="s">
        <v>185</v>
      </c>
      <c r="D84" s="16" t="s">
        <v>108</v>
      </c>
      <c r="E84" s="17" t="s">
        <v>221</v>
      </c>
      <c r="F84" s="18">
        <v>50</v>
      </c>
      <c r="G84" s="19" t="s">
        <v>132</v>
      </c>
      <c r="H84" s="20">
        <v>30</v>
      </c>
      <c r="I84" s="25" t="s">
        <v>125</v>
      </c>
      <c r="J84" s="1" t="s">
        <v>349</v>
      </c>
      <c r="K84" s="1" t="str">
        <f t="shared" si="1"/>
        <v>3.3.90.39.79.04.0001.000016-02 - 50</v>
      </c>
    </row>
    <row r="85" spans="1:11" ht="21" x14ac:dyDescent="0.25">
      <c r="A85" s="16" t="s">
        <v>259</v>
      </c>
      <c r="B85" s="16" t="s">
        <v>97</v>
      </c>
      <c r="C85" s="16" t="s">
        <v>185</v>
      </c>
      <c r="D85" s="16" t="s">
        <v>119</v>
      </c>
      <c r="E85" s="17" t="s">
        <v>221</v>
      </c>
      <c r="F85" s="18">
        <v>50</v>
      </c>
      <c r="G85" s="19" t="s">
        <v>132</v>
      </c>
      <c r="H85" s="20">
        <v>30</v>
      </c>
      <c r="I85" s="25" t="s">
        <v>125</v>
      </c>
      <c r="J85" s="1" t="s">
        <v>350</v>
      </c>
      <c r="K85" s="1" t="str">
        <f t="shared" si="1"/>
        <v>3.3.90.39.79.04.0001.000055-02 - 50</v>
      </c>
    </row>
    <row r="86" spans="1:11" ht="36" x14ac:dyDescent="0.25">
      <c r="A86" s="16" t="s">
        <v>195</v>
      </c>
      <c r="B86" s="16" t="s">
        <v>79</v>
      </c>
      <c r="C86" s="16" t="s">
        <v>276</v>
      </c>
      <c r="D86" s="16" t="s">
        <v>194</v>
      </c>
      <c r="E86" s="17" t="s">
        <v>127</v>
      </c>
      <c r="F86" s="18">
        <v>50</v>
      </c>
      <c r="G86" s="19" t="s">
        <v>132</v>
      </c>
      <c r="H86" s="20">
        <v>50</v>
      </c>
      <c r="I86" s="25" t="s">
        <v>126</v>
      </c>
      <c r="J86" s="1" t="s">
        <v>351</v>
      </c>
      <c r="K86" s="1" t="str">
        <f t="shared" si="1"/>
        <v>3.3.90.30.24.03.0021.000032-01 - 50</v>
      </c>
    </row>
    <row r="87" spans="1:11" ht="21" x14ac:dyDescent="0.25">
      <c r="A87" s="16" t="s">
        <v>242</v>
      </c>
      <c r="B87" s="16" t="s">
        <v>103</v>
      </c>
      <c r="C87" s="16" t="s">
        <v>185</v>
      </c>
      <c r="D87" s="16" t="s">
        <v>124</v>
      </c>
      <c r="E87" s="17" t="s">
        <v>221</v>
      </c>
      <c r="F87" s="18">
        <v>50</v>
      </c>
      <c r="G87" s="19" t="s">
        <v>132</v>
      </c>
      <c r="H87" s="20">
        <v>50</v>
      </c>
      <c r="I87" s="25" t="s">
        <v>125</v>
      </c>
      <c r="J87" s="1" t="s">
        <v>352</v>
      </c>
      <c r="K87" s="1" t="str">
        <f t="shared" si="1"/>
        <v>3.3.90.39.79.04.0001.000018-02 - 50</v>
      </c>
    </row>
    <row r="88" spans="1:11" ht="24" x14ac:dyDescent="0.25">
      <c r="A88" s="16" t="s">
        <v>229</v>
      </c>
      <c r="B88" s="16" t="s">
        <v>88</v>
      </c>
      <c r="C88" s="16" t="s">
        <v>185</v>
      </c>
      <c r="D88" s="16" t="s">
        <v>228</v>
      </c>
      <c r="E88" s="17" t="s">
        <v>221</v>
      </c>
      <c r="F88" s="18">
        <v>50</v>
      </c>
      <c r="G88" s="19" t="s">
        <v>132</v>
      </c>
      <c r="H88" s="20">
        <v>50</v>
      </c>
      <c r="I88" s="25" t="s">
        <v>125</v>
      </c>
      <c r="J88" s="1" t="s">
        <v>353</v>
      </c>
      <c r="K88" s="1" t="str">
        <f t="shared" si="1"/>
        <v>3.3.90.39.79.04.0001.000063-01 - 50</v>
      </c>
    </row>
    <row r="89" spans="1:11" ht="24" x14ac:dyDescent="0.25">
      <c r="A89" s="16" t="s">
        <v>222</v>
      </c>
      <c r="B89" s="16" t="s">
        <v>85</v>
      </c>
      <c r="C89" s="16" t="s">
        <v>185</v>
      </c>
      <c r="D89" s="16" t="s">
        <v>220</v>
      </c>
      <c r="E89" s="17" t="s">
        <v>221</v>
      </c>
      <c r="F89" s="18">
        <v>50</v>
      </c>
      <c r="G89" s="19" t="s">
        <v>132</v>
      </c>
      <c r="H89" s="20">
        <v>100</v>
      </c>
      <c r="I89" s="25" t="s">
        <v>125</v>
      </c>
      <c r="J89" s="1" t="s">
        <v>354</v>
      </c>
      <c r="K89" s="1" t="str">
        <f t="shared" si="1"/>
        <v>3.3.90.39.79.04.0001.000060-01 - 50</v>
      </c>
    </row>
    <row r="90" spans="1:11" ht="36" x14ac:dyDescent="0.25">
      <c r="A90" s="16" t="s">
        <v>197</v>
      </c>
      <c r="B90" s="16" t="s">
        <v>80</v>
      </c>
      <c r="C90" s="16" t="s">
        <v>276</v>
      </c>
      <c r="D90" s="16" t="s">
        <v>196</v>
      </c>
      <c r="E90" s="17" t="s">
        <v>127</v>
      </c>
      <c r="F90" s="18">
        <v>50</v>
      </c>
      <c r="G90" s="19" t="s">
        <v>132</v>
      </c>
      <c r="H90" s="20">
        <v>200</v>
      </c>
      <c r="I90" s="25" t="s">
        <v>126</v>
      </c>
      <c r="J90" s="1" t="s">
        <v>355</v>
      </c>
      <c r="K90" s="1" t="str">
        <f t="shared" si="1"/>
        <v>3.3.90.30.24.03.0021.000033-01 - 50</v>
      </c>
    </row>
    <row r="91" spans="1:11" ht="24" x14ac:dyDescent="0.25">
      <c r="A91" s="16" t="s">
        <v>193</v>
      </c>
      <c r="B91" s="16" t="s">
        <v>102</v>
      </c>
      <c r="C91" s="16" t="s">
        <v>276</v>
      </c>
      <c r="D91" s="16" t="s">
        <v>192</v>
      </c>
      <c r="E91" s="17" t="s">
        <v>127</v>
      </c>
      <c r="F91" s="18">
        <v>50</v>
      </c>
      <c r="G91" s="19" t="s">
        <v>132</v>
      </c>
      <c r="H91" s="20">
        <v>50</v>
      </c>
      <c r="I91" s="25" t="s">
        <v>126</v>
      </c>
      <c r="J91" s="1" t="s">
        <v>356</v>
      </c>
      <c r="K91" s="1" t="str">
        <f t="shared" si="1"/>
        <v>3.3.90.30.24.03.0021.000031-01 - 50</v>
      </c>
    </row>
    <row r="92" spans="1:11" ht="21" x14ac:dyDescent="0.25">
      <c r="A92" s="16" t="s">
        <v>253</v>
      </c>
      <c r="B92" s="16" t="s">
        <v>81</v>
      </c>
      <c r="C92" s="16" t="s">
        <v>185</v>
      </c>
      <c r="D92" s="16" t="s">
        <v>106</v>
      </c>
      <c r="E92" s="17" t="s">
        <v>221</v>
      </c>
      <c r="F92" s="18">
        <v>50</v>
      </c>
      <c r="G92" s="19" t="s">
        <v>132</v>
      </c>
      <c r="H92" s="20">
        <v>200</v>
      </c>
      <c r="I92" s="25" t="s">
        <v>125</v>
      </c>
      <c r="J92" s="1" t="s">
        <v>357</v>
      </c>
      <c r="K92" s="1" t="str">
        <f t="shared" si="1"/>
        <v>3.3.90.39.79.04.0001.000005-02 - 50</v>
      </c>
    </row>
    <row r="93" spans="1:11" ht="24" x14ac:dyDescent="0.25">
      <c r="A93" s="16" t="s">
        <v>227</v>
      </c>
      <c r="B93" s="16" t="s">
        <v>91</v>
      </c>
      <c r="C93" s="16" t="s">
        <v>185</v>
      </c>
      <c r="D93" s="16" t="s">
        <v>113</v>
      </c>
      <c r="E93" s="17" t="s">
        <v>221</v>
      </c>
      <c r="F93" s="18">
        <v>50</v>
      </c>
      <c r="G93" s="19" t="s">
        <v>132</v>
      </c>
      <c r="H93" s="20">
        <v>200</v>
      </c>
      <c r="I93" s="25" t="s">
        <v>125</v>
      </c>
      <c r="J93" s="1" t="s">
        <v>358</v>
      </c>
      <c r="K93" s="1" t="str">
        <f t="shared" si="1"/>
        <v>3.3.90.39.79.04.0001.000056-02 - 50</v>
      </c>
    </row>
    <row r="94" spans="1:11" ht="21" x14ac:dyDescent="0.25">
      <c r="A94" s="16" t="s">
        <v>255</v>
      </c>
      <c r="B94" s="16" t="s">
        <v>82</v>
      </c>
      <c r="C94" s="16" t="s">
        <v>185</v>
      </c>
      <c r="D94" s="16" t="s">
        <v>254</v>
      </c>
      <c r="E94" s="17" t="s">
        <v>221</v>
      </c>
      <c r="F94" s="18">
        <v>50</v>
      </c>
      <c r="G94" s="19" t="s">
        <v>132</v>
      </c>
      <c r="H94" s="20">
        <v>200</v>
      </c>
      <c r="I94" s="25" t="s">
        <v>125</v>
      </c>
      <c r="J94" s="1" t="s">
        <v>359</v>
      </c>
      <c r="K94" s="1" t="str">
        <f t="shared" si="1"/>
        <v>3.3.90.39.79.04.0001.000009-02 - 50</v>
      </c>
    </row>
    <row r="95" spans="1:11" ht="21" x14ac:dyDescent="0.25">
      <c r="A95" s="16" t="s">
        <v>256</v>
      </c>
      <c r="B95" s="16" t="s">
        <v>89</v>
      </c>
      <c r="C95" s="16" t="s">
        <v>185</v>
      </c>
      <c r="D95" s="16" t="s">
        <v>111</v>
      </c>
      <c r="E95" s="17" t="s">
        <v>221</v>
      </c>
      <c r="F95" s="18">
        <v>50</v>
      </c>
      <c r="G95" s="19" t="s">
        <v>132</v>
      </c>
      <c r="H95" s="20">
        <v>1000</v>
      </c>
      <c r="I95" s="25" t="s">
        <v>125</v>
      </c>
      <c r="J95" s="1" t="s">
        <v>360</v>
      </c>
      <c r="K95" s="1" t="str">
        <f t="shared" si="1"/>
        <v>3.3.90.39.79.04.0001.000053-02 - 50</v>
      </c>
    </row>
    <row r="96" spans="1:11" ht="21" x14ac:dyDescent="0.25">
      <c r="A96" s="16" t="s">
        <v>246</v>
      </c>
      <c r="B96" s="16" t="s">
        <v>92</v>
      </c>
      <c r="C96" s="16" t="s">
        <v>185</v>
      </c>
      <c r="D96" s="16" t="s">
        <v>114</v>
      </c>
      <c r="E96" s="17" t="s">
        <v>221</v>
      </c>
      <c r="F96" s="18">
        <v>52</v>
      </c>
      <c r="G96" s="19" t="s">
        <v>133</v>
      </c>
      <c r="H96" s="20">
        <v>30</v>
      </c>
      <c r="I96" s="25" t="s">
        <v>125</v>
      </c>
      <c r="J96" s="1" t="s">
        <v>361</v>
      </c>
      <c r="K96" s="1" t="str">
        <f t="shared" si="1"/>
        <v>3.3.90.39.79.04.0001.000013-02 - 52</v>
      </c>
    </row>
    <row r="97" spans="1:11" ht="21" x14ac:dyDescent="0.25">
      <c r="A97" s="16" t="s">
        <v>248</v>
      </c>
      <c r="B97" s="16" t="s">
        <v>93</v>
      </c>
      <c r="C97" s="16" t="s">
        <v>185</v>
      </c>
      <c r="D97" s="16" t="s">
        <v>115</v>
      </c>
      <c r="E97" s="17" t="s">
        <v>221</v>
      </c>
      <c r="F97" s="18">
        <v>52</v>
      </c>
      <c r="G97" s="19" t="s">
        <v>133</v>
      </c>
      <c r="H97" s="20">
        <v>30</v>
      </c>
      <c r="I97" s="25" t="s">
        <v>125</v>
      </c>
      <c r="J97" s="1" t="s">
        <v>362</v>
      </c>
      <c r="K97" s="1" t="str">
        <f t="shared" si="1"/>
        <v>3.3.90.39.79.04.0001.000017-02 - 52</v>
      </c>
    </row>
    <row r="98" spans="1:11" ht="21" x14ac:dyDescent="0.25">
      <c r="A98" s="16" t="s">
        <v>242</v>
      </c>
      <c r="B98" s="16" t="s">
        <v>103</v>
      </c>
      <c r="C98" s="16" t="s">
        <v>185</v>
      </c>
      <c r="D98" s="16" t="s">
        <v>124</v>
      </c>
      <c r="E98" s="17" t="s">
        <v>221</v>
      </c>
      <c r="F98" s="18">
        <v>52</v>
      </c>
      <c r="G98" s="19" t="s">
        <v>133</v>
      </c>
      <c r="H98" s="20">
        <v>30</v>
      </c>
      <c r="I98" s="25" t="s">
        <v>125</v>
      </c>
      <c r="J98" s="1" t="s">
        <v>363</v>
      </c>
      <c r="K98" s="1" t="str">
        <f t="shared" si="1"/>
        <v>3.3.90.39.79.04.0001.000018-02 - 52</v>
      </c>
    </row>
    <row r="99" spans="1:11" ht="21" x14ac:dyDescent="0.25">
      <c r="A99" s="16" t="s">
        <v>230</v>
      </c>
      <c r="B99" s="16" t="s">
        <v>86</v>
      </c>
      <c r="C99" s="16" t="s">
        <v>185</v>
      </c>
      <c r="D99" s="16" t="s">
        <v>109</v>
      </c>
      <c r="E99" s="17" t="s">
        <v>221</v>
      </c>
      <c r="F99" s="18">
        <v>52</v>
      </c>
      <c r="G99" s="19" t="s">
        <v>133</v>
      </c>
      <c r="H99" s="20">
        <v>50</v>
      </c>
      <c r="I99" s="25" t="s">
        <v>125</v>
      </c>
      <c r="J99" s="1" t="s">
        <v>364</v>
      </c>
      <c r="K99" s="1" t="str">
        <f t="shared" si="1"/>
        <v>3.3.90.39.79.04.0001.000020-02 - 52</v>
      </c>
    </row>
    <row r="100" spans="1:11" ht="21" x14ac:dyDescent="0.25">
      <c r="A100" s="16" t="s">
        <v>249</v>
      </c>
      <c r="B100" s="16" t="s">
        <v>94</v>
      </c>
      <c r="C100" s="16" t="s">
        <v>185</v>
      </c>
      <c r="D100" s="16" t="s">
        <v>116</v>
      </c>
      <c r="E100" s="17" t="s">
        <v>221</v>
      </c>
      <c r="F100" s="18">
        <v>52</v>
      </c>
      <c r="G100" s="19" t="s">
        <v>133</v>
      </c>
      <c r="H100" s="20">
        <v>30</v>
      </c>
      <c r="I100" s="25" t="s">
        <v>125</v>
      </c>
      <c r="J100" s="1" t="s">
        <v>365</v>
      </c>
      <c r="K100" s="1" t="str">
        <f t="shared" si="1"/>
        <v>3.3.90.39.79.04.0001.000022-02 - 52</v>
      </c>
    </row>
    <row r="101" spans="1:11" ht="21" x14ac:dyDescent="0.25">
      <c r="A101" s="16" t="s">
        <v>257</v>
      </c>
      <c r="B101" s="16" t="s">
        <v>95</v>
      </c>
      <c r="C101" s="16" t="s">
        <v>185</v>
      </c>
      <c r="D101" s="16" t="s">
        <v>117</v>
      </c>
      <c r="E101" s="17" t="s">
        <v>221</v>
      </c>
      <c r="F101" s="18">
        <v>52</v>
      </c>
      <c r="G101" s="19" t="s">
        <v>133</v>
      </c>
      <c r="H101" s="20">
        <v>50</v>
      </c>
      <c r="I101" s="25" t="s">
        <v>125</v>
      </c>
      <c r="J101" s="1" t="s">
        <v>366</v>
      </c>
      <c r="K101" s="1" t="str">
        <f t="shared" si="1"/>
        <v>3.3.90.39.79.04.0001.000023-02 - 52</v>
      </c>
    </row>
    <row r="102" spans="1:11" ht="21" x14ac:dyDescent="0.25">
      <c r="A102" s="16" t="s">
        <v>247</v>
      </c>
      <c r="B102" s="16" t="s">
        <v>96</v>
      </c>
      <c r="C102" s="16" t="s">
        <v>185</v>
      </c>
      <c r="D102" s="16" t="s">
        <v>118</v>
      </c>
      <c r="E102" s="17" t="s">
        <v>221</v>
      </c>
      <c r="F102" s="18">
        <v>52</v>
      </c>
      <c r="G102" s="19" t="s">
        <v>133</v>
      </c>
      <c r="H102" s="20">
        <v>30</v>
      </c>
      <c r="I102" s="25" t="s">
        <v>125</v>
      </c>
      <c r="J102" s="1" t="s">
        <v>367</v>
      </c>
      <c r="K102" s="1" t="str">
        <f t="shared" si="1"/>
        <v>3.3.90.39.79.04.0001.000027-02 - 52</v>
      </c>
    </row>
    <row r="103" spans="1:11" ht="21" x14ac:dyDescent="0.25">
      <c r="A103" s="16" t="s">
        <v>260</v>
      </c>
      <c r="B103" s="16" t="s">
        <v>99</v>
      </c>
      <c r="C103" s="16" t="s">
        <v>185</v>
      </c>
      <c r="D103" s="16" t="s">
        <v>121</v>
      </c>
      <c r="E103" s="17" t="s">
        <v>221</v>
      </c>
      <c r="F103" s="18">
        <v>52</v>
      </c>
      <c r="G103" s="19" t="s">
        <v>133</v>
      </c>
      <c r="H103" s="20">
        <v>30</v>
      </c>
      <c r="I103" s="25" t="s">
        <v>125</v>
      </c>
      <c r="J103" s="1" t="s">
        <v>368</v>
      </c>
      <c r="K103" s="1" t="str">
        <f t="shared" si="1"/>
        <v>3.3.90.39.79.04.0001.000058-02 - 52</v>
      </c>
    </row>
    <row r="104" spans="1:11" ht="21" x14ac:dyDescent="0.25">
      <c r="A104" s="16" t="s">
        <v>251</v>
      </c>
      <c r="B104" s="16" t="s">
        <v>100</v>
      </c>
      <c r="C104" s="16" t="s">
        <v>185</v>
      </c>
      <c r="D104" s="16" t="s">
        <v>122</v>
      </c>
      <c r="E104" s="17" t="s">
        <v>221</v>
      </c>
      <c r="F104" s="18">
        <v>52</v>
      </c>
      <c r="G104" s="19" t="s">
        <v>133</v>
      </c>
      <c r="H104" s="20">
        <v>50</v>
      </c>
      <c r="I104" s="25" t="s">
        <v>125</v>
      </c>
      <c r="J104" s="1" t="s">
        <v>369</v>
      </c>
      <c r="K104" s="1" t="str">
        <f t="shared" si="1"/>
        <v>3.3.90.39.79.04.0001.000059-02 - 52</v>
      </c>
    </row>
    <row r="105" spans="1:11" ht="24" x14ac:dyDescent="0.25">
      <c r="A105" s="16" t="s">
        <v>193</v>
      </c>
      <c r="B105" s="16" t="s">
        <v>102</v>
      </c>
      <c r="C105" s="16" t="s">
        <v>276</v>
      </c>
      <c r="D105" s="16" t="s">
        <v>192</v>
      </c>
      <c r="E105" s="17" t="s">
        <v>127</v>
      </c>
      <c r="F105" s="18">
        <v>52</v>
      </c>
      <c r="G105" s="19" t="s">
        <v>133</v>
      </c>
      <c r="H105" s="20">
        <v>100</v>
      </c>
      <c r="I105" s="25" t="s">
        <v>126</v>
      </c>
      <c r="J105" s="1" t="s">
        <v>370</v>
      </c>
      <c r="K105" s="1" t="str">
        <f t="shared" si="1"/>
        <v>3.3.90.30.24.03.0021.000031-01 - 52</v>
      </c>
    </row>
    <row r="106" spans="1:11" ht="24" x14ac:dyDescent="0.25">
      <c r="A106" s="16" t="s">
        <v>222</v>
      </c>
      <c r="B106" s="16" t="s">
        <v>85</v>
      </c>
      <c r="C106" s="16" t="s">
        <v>185</v>
      </c>
      <c r="D106" s="16" t="s">
        <v>220</v>
      </c>
      <c r="E106" s="17" t="s">
        <v>221</v>
      </c>
      <c r="F106" s="18">
        <v>52</v>
      </c>
      <c r="G106" s="19" t="s">
        <v>133</v>
      </c>
      <c r="H106" s="20">
        <v>50</v>
      </c>
      <c r="I106" s="25" t="s">
        <v>125</v>
      </c>
      <c r="J106" s="1" t="s">
        <v>371</v>
      </c>
      <c r="K106" s="1" t="str">
        <f t="shared" si="1"/>
        <v>3.3.90.39.79.04.0001.000060-01 - 52</v>
      </c>
    </row>
    <row r="107" spans="1:11" ht="24" x14ac:dyDescent="0.25">
      <c r="A107" s="16" t="s">
        <v>245</v>
      </c>
      <c r="B107" s="16" t="s">
        <v>105</v>
      </c>
      <c r="C107" s="16" t="s">
        <v>185</v>
      </c>
      <c r="D107" s="16" t="s">
        <v>244</v>
      </c>
      <c r="E107" s="17" t="s">
        <v>221</v>
      </c>
      <c r="F107" s="18">
        <v>52</v>
      </c>
      <c r="G107" s="19" t="s">
        <v>133</v>
      </c>
      <c r="H107" s="20">
        <v>100</v>
      </c>
      <c r="I107" s="25" t="s">
        <v>125</v>
      </c>
      <c r="J107" s="1" t="s">
        <v>372</v>
      </c>
      <c r="K107" s="1" t="str">
        <f t="shared" si="1"/>
        <v>3.3.90.39.79.04.0001.000069-01 - 52</v>
      </c>
    </row>
    <row r="108" spans="1:11" ht="21" x14ac:dyDescent="0.25">
      <c r="A108" s="16" t="s">
        <v>231</v>
      </c>
      <c r="B108" s="16" t="s">
        <v>87</v>
      </c>
      <c r="C108" s="16" t="s">
        <v>185</v>
      </c>
      <c r="D108" s="16" t="s">
        <v>110</v>
      </c>
      <c r="E108" s="17" t="s">
        <v>221</v>
      </c>
      <c r="F108" s="18">
        <v>52</v>
      </c>
      <c r="G108" s="19" t="s">
        <v>133</v>
      </c>
      <c r="H108" s="20">
        <v>50</v>
      </c>
      <c r="I108" s="25" t="s">
        <v>125</v>
      </c>
      <c r="J108" s="1" t="s">
        <v>373</v>
      </c>
      <c r="K108" s="1" t="str">
        <f t="shared" si="1"/>
        <v>3.3.90.39.79.04.0001.000026-02 - 52</v>
      </c>
    </row>
    <row r="109" spans="1:11" ht="21" x14ac:dyDescent="0.25">
      <c r="A109" s="16" t="s">
        <v>261</v>
      </c>
      <c r="B109" s="16" t="s">
        <v>101</v>
      </c>
      <c r="C109" s="16" t="s">
        <v>185</v>
      </c>
      <c r="D109" s="16" t="s">
        <v>123</v>
      </c>
      <c r="E109" s="17" t="s">
        <v>221</v>
      </c>
      <c r="F109" s="18">
        <v>52</v>
      </c>
      <c r="G109" s="19" t="s">
        <v>133</v>
      </c>
      <c r="H109" s="20">
        <v>75</v>
      </c>
      <c r="I109" s="25" t="s">
        <v>125</v>
      </c>
      <c r="J109" s="1" t="s">
        <v>374</v>
      </c>
      <c r="K109" s="1" t="str">
        <f t="shared" si="1"/>
        <v>3.3.90.39.79.04.0001.000033-02 - 52</v>
      </c>
    </row>
    <row r="110" spans="1:11" ht="21" x14ac:dyDescent="0.25">
      <c r="A110" s="16" t="s">
        <v>259</v>
      </c>
      <c r="B110" s="16" t="s">
        <v>97</v>
      </c>
      <c r="C110" s="16" t="s">
        <v>185</v>
      </c>
      <c r="D110" s="16" t="s">
        <v>119</v>
      </c>
      <c r="E110" s="17" t="s">
        <v>221</v>
      </c>
      <c r="F110" s="18">
        <v>52</v>
      </c>
      <c r="G110" s="19" t="s">
        <v>133</v>
      </c>
      <c r="H110" s="20">
        <v>75</v>
      </c>
      <c r="I110" s="25" t="s">
        <v>125</v>
      </c>
      <c r="J110" s="1" t="s">
        <v>375</v>
      </c>
      <c r="K110" s="1" t="str">
        <f t="shared" si="1"/>
        <v>3.3.90.39.79.04.0001.000055-02 - 52</v>
      </c>
    </row>
    <row r="111" spans="1:11" ht="21" x14ac:dyDescent="0.25">
      <c r="A111" s="16" t="s">
        <v>258</v>
      </c>
      <c r="B111" s="16" t="s">
        <v>98</v>
      </c>
      <c r="C111" s="16" t="s">
        <v>185</v>
      </c>
      <c r="D111" s="16" t="s">
        <v>120</v>
      </c>
      <c r="E111" s="17" t="s">
        <v>221</v>
      </c>
      <c r="F111" s="18">
        <v>52</v>
      </c>
      <c r="G111" s="19" t="s">
        <v>133</v>
      </c>
      <c r="H111" s="20">
        <v>100</v>
      </c>
      <c r="I111" s="25" t="s">
        <v>125</v>
      </c>
      <c r="J111" s="1" t="s">
        <v>376</v>
      </c>
      <c r="K111" s="1" t="str">
        <f t="shared" si="1"/>
        <v>3.3.90.39.79.04.0001.000057-02 - 52</v>
      </c>
    </row>
    <row r="112" spans="1:11" ht="36" x14ac:dyDescent="0.25">
      <c r="A112" s="16" t="s">
        <v>195</v>
      </c>
      <c r="B112" s="16" t="s">
        <v>79</v>
      </c>
      <c r="C112" s="16" t="s">
        <v>276</v>
      </c>
      <c r="D112" s="16" t="s">
        <v>194</v>
      </c>
      <c r="E112" s="17" t="s">
        <v>127</v>
      </c>
      <c r="F112" s="18">
        <v>52</v>
      </c>
      <c r="G112" s="19" t="s">
        <v>133</v>
      </c>
      <c r="H112" s="20">
        <v>300</v>
      </c>
      <c r="I112" s="25" t="s">
        <v>126</v>
      </c>
      <c r="J112" s="1" t="s">
        <v>377</v>
      </c>
      <c r="K112" s="1" t="str">
        <f t="shared" si="1"/>
        <v>3.3.90.30.24.03.0021.000032-01 - 52</v>
      </c>
    </row>
    <row r="113" spans="1:11" ht="36" x14ac:dyDescent="0.25">
      <c r="A113" s="16" t="s">
        <v>197</v>
      </c>
      <c r="B113" s="16" t="s">
        <v>80</v>
      </c>
      <c r="C113" s="16" t="s">
        <v>276</v>
      </c>
      <c r="D113" s="16" t="s">
        <v>196</v>
      </c>
      <c r="E113" s="17" t="s">
        <v>127</v>
      </c>
      <c r="F113" s="18">
        <v>52</v>
      </c>
      <c r="G113" s="19" t="s">
        <v>133</v>
      </c>
      <c r="H113" s="20">
        <v>300</v>
      </c>
      <c r="I113" s="25" t="s">
        <v>126</v>
      </c>
      <c r="J113" s="1" t="s">
        <v>378</v>
      </c>
      <c r="K113" s="1" t="str">
        <f t="shared" si="1"/>
        <v>3.3.90.30.24.03.0021.000033-01 - 52</v>
      </c>
    </row>
    <row r="114" spans="1:11" ht="21" x14ac:dyDescent="0.25">
      <c r="A114" s="16" t="s">
        <v>253</v>
      </c>
      <c r="B114" s="16" t="s">
        <v>81</v>
      </c>
      <c r="C114" s="16" t="s">
        <v>185</v>
      </c>
      <c r="D114" s="16" t="s">
        <v>106</v>
      </c>
      <c r="E114" s="17" t="s">
        <v>221</v>
      </c>
      <c r="F114" s="18">
        <v>52</v>
      </c>
      <c r="G114" s="19" t="s">
        <v>133</v>
      </c>
      <c r="H114" s="20">
        <v>150</v>
      </c>
      <c r="I114" s="25" t="s">
        <v>125</v>
      </c>
      <c r="J114" s="1" t="s">
        <v>379</v>
      </c>
      <c r="K114" s="1" t="str">
        <f t="shared" si="1"/>
        <v>3.3.90.39.79.04.0001.000005-02 - 52</v>
      </c>
    </row>
    <row r="115" spans="1:11" ht="21" x14ac:dyDescent="0.25">
      <c r="A115" s="16" t="s">
        <v>255</v>
      </c>
      <c r="B115" s="16" t="s">
        <v>82</v>
      </c>
      <c r="C115" s="16" t="s">
        <v>185</v>
      </c>
      <c r="D115" s="16" t="s">
        <v>254</v>
      </c>
      <c r="E115" s="17" t="s">
        <v>221</v>
      </c>
      <c r="F115" s="18">
        <v>52</v>
      </c>
      <c r="G115" s="19" t="s">
        <v>133</v>
      </c>
      <c r="H115" s="20">
        <v>150</v>
      </c>
      <c r="I115" s="25" t="s">
        <v>125</v>
      </c>
      <c r="J115" s="1" t="s">
        <v>380</v>
      </c>
      <c r="K115" s="1" t="str">
        <f t="shared" si="1"/>
        <v>3.3.90.39.79.04.0001.000009-02 - 52</v>
      </c>
    </row>
    <row r="116" spans="1:11" ht="24" x14ac:dyDescent="0.25">
      <c r="A116" s="16" t="s">
        <v>229</v>
      </c>
      <c r="B116" s="16" t="s">
        <v>88</v>
      </c>
      <c r="C116" s="16" t="s">
        <v>185</v>
      </c>
      <c r="D116" s="16" t="s">
        <v>228</v>
      </c>
      <c r="E116" s="17" t="s">
        <v>221</v>
      </c>
      <c r="F116" s="18">
        <v>52</v>
      </c>
      <c r="G116" s="19" t="s">
        <v>133</v>
      </c>
      <c r="H116" s="20">
        <v>150</v>
      </c>
      <c r="I116" s="25" t="s">
        <v>125</v>
      </c>
      <c r="J116" s="1" t="s">
        <v>381</v>
      </c>
      <c r="K116" s="1" t="str">
        <f t="shared" si="1"/>
        <v>3.3.90.39.79.04.0001.000063-01 - 52</v>
      </c>
    </row>
    <row r="117" spans="1:11" ht="21" x14ac:dyDescent="0.25">
      <c r="A117" s="16" t="s">
        <v>250</v>
      </c>
      <c r="B117" s="16" t="s">
        <v>83</v>
      </c>
      <c r="C117" s="16" t="s">
        <v>185</v>
      </c>
      <c r="D117" s="16" t="s">
        <v>107</v>
      </c>
      <c r="E117" s="17" t="s">
        <v>221</v>
      </c>
      <c r="F117" s="18">
        <v>52</v>
      </c>
      <c r="G117" s="19" t="s">
        <v>133</v>
      </c>
      <c r="H117" s="20">
        <v>200</v>
      </c>
      <c r="I117" s="25" t="s">
        <v>125</v>
      </c>
      <c r="J117" s="1" t="s">
        <v>382</v>
      </c>
      <c r="K117" s="1" t="str">
        <f t="shared" si="1"/>
        <v>3.3.90.39.79.04.0001.000012-02 - 52</v>
      </c>
    </row>
    <row r="118" spans="1:11" ht="24" x14ac:dyDescent="0.25">
      <c r="A118" s="16" t="s">
        <v>227</v>
      </c>
      <c r="B118" s="16" t="s">
        <v>91</v>
      </c>
      <c r="C118" s="16" t="s">
        <v>185</v>
      </c>
      <c r="D118" s="16" t="s">
        <v>113</v>
      </c>
      <c r="E118" s="17" t="s">
        <v>221</v>
      </c>
      <c r="F118" s="18">
        <v>52</v>
      </c>
      <c r="G118" s="19" t="s">
        <v>133</v>
      </c>
      <c r="H118" s="20">
        <v>200</v>
      </c>
      <c r="I118" s="25" t="s">
        <v>125</v>
      </c>
      <c r="J118" s="1" t="s">
        <v>383</v>
      </c>
      <c r="K118" s="1" t="str">
        <f t="shared" si="1"/>
        <v>3.3.90.39.79.04.0001.000056-02 - 52</v>
      </c>
    </row>
    <row r="119" spans="1:11" ht="21" x14ac:dyDescent="0.25">
      <c r="A119" s="16" t="s">
        <v>243</v>
      </c>
      <c r="B119" s="16" t="s">
        <v>84</v>
      </c>
      <c r="C119" s="16" t="s">
        <v>185</v>
      </c>
      <c r="D119" s="16" t="s">
        <v>108</v>
      </c>
      <c r="E119" s="17" t="s">
        <v>221</v>
      </c>
      <c r="F119" s="18">
        <v>52</v>
      </c>
      <c r="G119" s="19" t="s">
        <v>133</v>
      </c>
      <c r="H119" s="20">
        <v>200</v>
      </c>
      <c r="I119" s="25" t="s">
        <v>125</v>
      </c>
      <c r="J119" s="1" t="s">
        <v>384</v>
      </c>
      <c r="K119" s="1" t="str">
        <f t="shared" si="1"/>
        <v>3.3.90.39.79.04.0001.000016-02 - 52</v>
      </c>
    </row>
    <row r="120" spans="1:11" ht="21" x14ac:dyDescent="0.25">
      <c r="A120" s="16" t="s">
        <v>256</v>
      </c>
      <c r="B120" s="16" t="s">
        <v>89</v>
      </c>
      <c r="C120" s="16" t="s">
        <v>185</v>
      </c>
      <c r="D120" s="16" t="s">
        <v>111</v>
      </c>
      <c r="E120" s="17" t="s">
        <v>221</v>
      </c>
      <c r="F120" s="18">
        <v>52</v>
      </c>
      <c r="G120" s="19" t="s">
        <v>133</v>
      </c>
      <c r="H120" s="20">
        <v>1000</v>
      </c>
      <c r="I120" s="25" t="s">
        <v>125</v>
      </c>
      <c r="J120" s="1" t="s">
        <v>385</v>
      </c>
      <c r="K120" s="1" t="str">
        <f t="shared" si="1"/>
        <v>3.3.90.39.79.04.0001.000053-02 - 52</v>
      </c>
    </row>
    <row r="121" spans="1:11" ht="36" x14ac:dyDescent="0.25">
      <c r="A121" s="16" t="s">
        <v>197</v>
      </c>
      <c r="B121" s="16" t="s">
        <v>80</v>
      </c>
      <c r="C121" s="16" t="s">
        <v>276</v>
      </c>
      <c r="D121" s="16" t="s">
        <v>196</v>
      </c>
      <c r="E121" s="17" t="s">
        <v>127</v>
      </c>
      <c r="F121" s="18">
        <v>53</v>
      </c>
      <c r="G121" s="19" t="s">
        <v>134</v>
      </c>
      <c r="H121" s="20">
        <v>0</v>
      </c>
      <c r="I121" s="25" t="s">
        <v>126</v>
      </c>
      <c r="J121" s="1" t="s">
        <v>386</v>
      </c>
      <c r="K121" s="1" t="str">
        <f t="shared" si="1"/>
        <v>3.3.90.30.24.03.0021.000033-01 - 53</v>
      </c>
    </row>
    <row r="122" spans="1:11" ht="36" x14ac:dyDescent="0.25">
      <c r="A122" s="16" t="s">
        <v>195</v>
      </c>
      <c r="B122" s="16" t="s">
        <v>79</v>
      </c>
      <c r="C122" s="16" t="s">
        <v>276</v>
      </c>
      <c r="D122" s="16" t="s">
        <v>194</v>
      </c>
      <c r="E122" s="17" t="s">
        <v>127</v>
      </c>
      <c r="F122" s="18">
        <v>53</v>
      </c>
      <c r="G122" s="19" t="s">
        <v>134</v>
      </c>
      <c r="H122" s="20">
        <v>0</v>
      </c>
      <c r="I122" s="25" t="s">
        <v>126</v>
      </c>
      <c r="J122" s="1" t="s">
        <v>387</v>
      </c>
      <c r="K122" s="1" t="str">
        <f t="shared" si="1"/>
        <v>3.3.90.30.24.03.0021.000032-01 - 53</v>
      </c>
    </row>
    <row r="123" spans="1:11" ht="21" x14ac:dyDescent="0.25">
      <c r="A123" s="16" t="s">
        <v>259</v>
      </c>
      <c r="B123" s="16" t="s">
        <v>97</v>
      </c>
      <c r="C123" s="16" t="s">
        <v>185</v>
      </c>
      <c r="D123" s="16" t="s">
        <v>119</v>
      </c>
      <c r="E123" s="17" t="s">
        <v>221</v>
      </c>
      <c r="F123" s="18">
        <v>54</v>
      </c>
      <c r="G123" s="19" t="s">
        <v>135</v>
      </c>
      <c r="H123" s="20">
        <v>0</v>
      </c>
      <c r="I123" s="25" t="s">
        <v>125</v>
      </c>
      <c r="J123" s="1" t="s">
        <v>388</v>
      </c>
      <c r="K123" s="1" t="str">
        <f t="shared" si="1"/>
        <v>3.3.90.39.79.04.0001.000055-02 - 54</v>
      </c>
    </row>
    <row r="124" spans="1:11" ht="21" x14ac:dyDescent="0.25">
      <c r="A124" s="16" t="s">
        <v>256</v>
      </c>
      <c r="B124" s="16" t="s">
        <v>89</v>
      </c>
      <c r="C124" s="16" t="s">
        <v>185</v>
      </c>
      <c r="D124" s="16" t="s">
        <v>111</v>
      </c>
      <c r="E124" s="17" t="s">
        <v>221</v>
      </c>
      <c r="F124" s="18">
        <v>54</v>
      </c>
      <c r="G124" s="19" t="s">
        <v>135</v>
      </c>
      <c r="H124" s="20">
        <v>0</v>
      </c>
      <c r="I124" s="25" t="s">
        <v>125</v>
      </c>
      <c r="J124" s="1" t="s">
        <v>389</v>
      </c>
      <c r="K124" s="1" t="str">
        <f t="shared" si="1"/>
        <v>3.3.90.39.79.04.0001.000053-02 - 54</v>
      </c>
    </row>
    <row r="125" spans="1:11" ht="21" x14ac:dyDescent="0.25">
      <c r="A125" s="16" t="s">
        <v>246</v>
      </c>
      <c r="B125" s="16" t="s">
        <v>92</v>
      </c>
      <c r="C125" s="16" t="s">
        <v>185</v>
      </c>
      <c r="D125" s="16" t="s">
        <v>114</v>
      </c>
      <c r="E125" s="17" t="s">
        <v>221</v>
      </c>
      <c r="F125" s="18">
        <v>56</v>
      </c>
      <c r="G125" s="19" t="s">
        <v>136</v>
      </c>
      <c r="H125" s="20">
        <v>0</v>
      </c>
      <c r="I125" s="25" t="s">
        <v>125</v>
      </c>
      <c r="J125" s="1" t="s">
        <v>390</v>
      </c>
      <c r="K125" s="1" t="str">
        <f t="shared" si="1"/>
        <v>3.3.90.39.79.04.0001.000013-02 - 56</v>
      </c>
    </row>
    <row r="126" spans="1:11" ht="21" x14ac:dyDescent="0.25">
      <c r="A126" s="16" t="s">
        <v>230</v>
      </c>
      <c r="B126" s="16" t="s">
        <v>86</v>
      </c>
      <c r="C126" s="16" t="s">
        <v>185</v>
      </c>
      <c r="D126" s="16" t="s">
        <v>109</v>
      </c>
      <c r="E126" s="17" t="s">
        <v>221</v>
      </c>
      <c r="F126" s="18">
        <v>56</v>
      </c>
      <c r="G126" s="19" t="s">
        <v>136</v>
      </c>
      <c r="H126" s="20">
        <v>0</v>
      </c>
      <c r="I126" s="25" t="s">
        <v>125</v>
      </c>
      <c r="J126" s="1" t="s">
        <v>391</v>
      </c>
      <c r="K126" s="1" t="str">
        <f t="shared" si="1"/>
        <v>3.3.90.39.79.04.0001.000020-02 - 56</v>
      </c>
    </row>
    <row r="127" spans="1:11" ht="21" x14ac:dyDescent="0.25">
      <c r="A127" s="16" t="s">
        <v>257</v>
      </c>
      <c r="B127" s="16" t="s">
        <v>95</v>
      </c>
      <c r="C127" s="16" t="s">
        <v>185</v>
      </c>
      <c r="D127" s="16" t="s">
        <v>117</v>
      </c>
      <c r="E127" s="17" t="s">
        <v>221</v>
      </c>
      <c r="F127" s="18">
        <v>56</v>
      </c>
      <c r="G127" s="19" t="s">
        <v>136</v>
      </c>
      <c r="H127" s="20">
        <v>0</v>
      </c>
      <c r="I127" s="25" t="s">
        <v>125</v>
      </c>
      <c r="J127" s="1" t="s">
        <v>392</v>
      </c>
      <c r="K127" s="1" t="str">
        <f t="shared" si="1"/>
        <v>3.3.90.39.79.04.0001.000023-02 - 56</v>
      </c>
    </row>
    <row r="128" spans="1:11" ht="21" x14ac:dyDescent="0.25">
      <c r="A128" s="16" t="s">
        <v>261</v>
      </c>
      <c r="B128" s="16" t="s">
        <v>101</v>
      </c>
      <c r="C128" s="16" t="s">
        <v>185</v>
      </c>
      <c r="D128" s="16" t="s">
        <v>123</v>
      </c>
      <c r="E128" s="17" t="s">
        <v>221</v>
      </c>
      <c r="F128" s="18">
        <v>56</v>
      </c>
      <c r="G128" s="19" t="s">
        <v>136</v>
      </c>
      <c r="H128" s="20">
        <v>0</v>
      </c>
      <c r="I128" s="25" t="s">
        <v>125</v>
      </c>
      <c r="J128" s="1" t="s">
        <v>393</v>
      </c>
      <c r="K128" s="1" t="str">
        <f t="shared" si="1"/>
        <v>3.3.90.39.79.04.0001.000033-02 - 56</v>
      </c>
    </row>
    <row r="129" spans="1:11" ht="21" x14ac:dyDescent="0.25">
      <c r="A129" s="16" t="s">
        <v>256</v>
      </c>
      <c r="B129" s="16" t="s">
        <v>89</v>
      </c>
      <c r="C129" s="16" t="s">
        <v>185</v>
      </c>
      <c r="D129" s="16" t="s">
        <v>111</v>
      </c>
      <c r="E129" s="17" t="s">
        <v>221</v>
      </c>
      <c r="F129" s="18">
        <v>56</v>
      </c>
      <c r="G129" s="19" t="s">
        <v>136</v>
      </c>
      <c r="H129" s="20">
        <v>0</v>
      </c>
      <c r="I129" s="25" t="s">
        <v>125</v>
      </c>
      <c r="J129" s="1" t="s">
        <v>394</v>
      </c>
      <c r="K129" s="1" t="str">
        <f t="shared" si="1"/>
        <v>3.3.90.39.79.04.0001.000053-02 - 56</v>
      </c>
    </row>
    <row r="130" spans="1:11" ht="21" x14ac:dyDescent="0.25">
      <c r="A130" s="16" t="s">
        <v>259</v>
      </c>
      <c r="B130" s="16" t="s">
        <v>97</v>
      </c>
      <c r="C130" s="16" t="s">
        <v>185</v>
      </c>
      <c r="D130" s="16" t="s">
        <v>119</v>
      </c>
      <c r="E130" s="17" t="s">
        <v>221</v>
      </c>
      <c r="F130" s="18">
        <v>56</v>
      </c>
      <c r="G130" s="19" t="s">
        <v>136</v>
      </c>
      <c r="H130" s="20">
        <v>0</v>
      </c>
      <c r="I130" s="25" t="s">
        <v>125</v>
      </c>
      <c r="J130" s="1" t="s">
        <v>395</v>
      </c>
      <c r="K130" s="1" t="str">
        <f t="shared" si="1"/>
        <v>3.3.90.39.79.04.0001.000055-02 - 56</v>
      </c>
    </row>
    <row r="131" spans="1:11" ht="21" x14ac:dyDescent="0.25">
      <c r="A131" s="16" t="s">
        <v>259</v>
      </c>
      <c r="B131" s="16" t="s">
        <v>97</v>
      </c>
      <c r="C131" s="16" t="s">
        <v>185</v>
      </c>
      <c r="D131" s="16" t="s">
        <v>119</v>
      </c>
      <c r="E131" s="17" t="s">
        <v>221</v>
      </c>
      <c r="F131" s="18">
        <v>64</v>
      </c>
      <c r="G131" s="19" t="s">
        <v>137</v>
      </c>
      <c r="H131" s="20">
        <v>0</v>
      </c>
      <c r="I131" s="25" t="s">
        <v>125</v>
      </c>
      <c r="J131" s="1" t="s">
        <v>396</v>
      </c>
      <c r="K131" s="1" t="str">
        <f t="shared" ref="K131:K194" si="2">CONCATENATE(A131," - ",F131)</f>
        <v>3.3.90.39.79.04.0001.000055-02 - 64</v>
      </c>
    </row>
    <row r="132" spans="1:11" ht="21" x14ac:dyDescent="0.25">
      <c r="A132" s="16" t="s">
        <v>258</v>
      </c>
      <c r="B132" s="16" t="s">
        <v>98</v>
      </c>
      <c r="C132" s="16" t="s">
        <v>185</v>
      </c>
      <c r="D132" s="16" t="s">
        <v>120</v>
      </c>
      <c r="E132" s="17" t="s">
        <v>221</v>
      </c>
      <c r="F132" s="18">
        <v>64</v>
      </c>
      <c r="G132" s="19" t="s">
        <v>137</v>
      </c>
      <c r="H132" s="20">
        <v>0</v>
      </c>
      <c r="I132" s="25" t="s">
        <v>125</v>
      </c>
      <c r="J132" s="1" t="s">
        <v>397</v>
      </c>
      <c r="K132" s="1" t="str">
        <f t="shared" si="2"/>
        <v>3.3.90.39.79.04.0001.000057-02 - 64</v>
      </c>
    </row>
    <row r="133" spans="1:11" ht="24" x14ac:dyDescent="0.25">
      <c r="A133" s="16" t="s">
        <v>193</v>
      </c>
      <c r="B133" s="16" t="s">
        <v>102</v>
      </c>
      <c r="C133" s="16" t="s">
        <v>276</v>
      </c>
      <c r="D133" s="16" t="s">
        <v>192</v>
      </c>
      <c r="E133" s="17" t="s">
        <v>127</v>
      </c>
      <c r="F133" s="18">
        <v>64</v>
      </c>
      <c r="G133" s="19" t="s">
        <v>137</v>
      </c>
      <c r="H133" s="20">
        <v>0</v>
      </c>
      <c r="I133" s="25" t="s">
        <v>126</v>
      </c>
      <c r="J133" s="1" t="s">
        <v>398</v>
      </c>
      <c r="K133" s="1" t="str">
        <f t="shared" si="2"/>
        <v>3.3.90.30.24.03.0021.000031-01 - 64</v>
      </c>
    </row>
    <row r="134" spans="1:11" ht="21" x14ac:dyDescent="0.25">
      <c r="A134" s="16" t="s">
        <v>242</v>
      </c>
      <c r="B134" s="16" t="s">
        <v>103</v>
      </c>
      <c r="C134" s="16" t="s">
        <v>185</v>
      </c>
      <c r="D134" s="16" t="s">
        <v>124</v>
      </c>
      <c r="E134" s="17" t="s">
        <v>221</v>
      </c>
      <c r="F134" s="18">
        <v>64</v>
      </c>
      <c r="G134" s="19" t="s">
        <v>137</v>
      </c>
      <c r="H134" s="20">
        <v>0</v>
      </c>
      <c r="I134" s="25" t="s">
        <v>125</v>
      </c>
      <c r="J134" s="1" t="s">
        <v>399</v>
      </c>
      <c r="K134" s="1" t="str">
        <f t="shared" si="2"/>
        <v>3.3.90.39.79.04.0001.000018-02 - 64</v>
      </c>
    </row>
    <row r="135" spans="1:11" ht="21" x14ac:dyDescent="0.25">
      <c r="A135" s="16" t="s">
        <v>261</v>
      </c>
      <c r="B135" s="16" t="s">
        <v>101</v>
      </c>
      <c r="C135" s="16" t="s">
        <v>185</v>
      </c>
      <c r="D135" s="16" t="s">
        <v>123</v>
      </c>
      <c r="E135" s="17" t="s">
        <v>221</v>
      </c>
      <c r="F135" s="18">
        <v>64</v>
      </c>
      <c r="G135" s="19" t="s">
        <v>137</v>
      </c>
      <c r="H135" s="20">
        <v>0</v>
      </c>
      <c r="I135" s="25" t="s">
        <v>125</v>
      </c>
      <c r="J135" s="1" t="s">
        <v>400</v>
      </c>
      <c r="K135" s="1" t="str">
        <f t="shared" si="2"/>
        <v>3.3.90.39.79.04.0001.000033-02 - 64</v>
      </c>
    </row>
    <row r="136" spans="1:11" ht="21" x14ac:dyDescent="0.25">
      <c r="A136" s="16" t="s">
        <v>260</v>
      </c>
      <c r="B136" s="16" t="s">
        <v>99</v>
      </c>
      <c r="C136" s="16" t="s">
        <v>185</v>
      </c>
      <c r="D136" s="16" t="s">
        <v>121</v>
      </c>
      <c r="E136" s="17" t="s">
        <v>221</v>
      </c>
      <c r="F136" s="18">
        <v>64</v>
      </c>
      <c r="G136" s="19" t="s">
        <v>137</v>
      </c>
      <c r="H136" s="20">
        <v>0</v>
      </c>
      <c r="I136" s="25" t="s">
        <v>125</v>
      </c>
      <c r="J136" s="1" t="s">
        <v>401</v>
      </c>
      <c r="K136" s="1" t="str">
        <f t="shared" si="2"/>
        <v>3.3.90.39.79.04.0001.000058-02 - 64</v>
      </c>
    </row>
    <row r="137" spans="1:11" ht="21" x14ac:dyDescent="0.25">
      <c r="A137" s="16" t="s">
        <v>255</v>
      </c>
      <c r="B137" s="16" t="s">
        <v>82</v>
      </c>
      <c r="C137" s="16" t="s">
        <v>185</v>
      </c>
      <c r="D137" s="16" t="s">
        <v>254</v>
      </c>
      <c r="E137" s="17" t="s">
        <v>221</v>
      </c>
      <c r="F137" s="18">
        <v>64</v>
      </c>
      <c r="G137" s="19" t="s">
        <v>137</v>
      </c>
      <c r="H137" s="20">
        <v>0</v>
      </c>
      <c r="I137" s="25" t="s">
        <v>125</v>
      </c>
      <c r="J137" s="1" t="s">
        <v>402</v>
      </c>
      <c r="K137" s="1" t="str">
        <f t="shared" si="2"/>
        <v>3.3.90.39.79.04.0001.000009-02 - 64</v>
      </c>
    </row>
    <row r="138" spans="1:11" ht="36" x14ac:dyDescent="0.25">
      <c r="A138" s="16" t="s">
        <v>197</v>
      </c>
      <c r="B138" s="16" t="s">
        <v>80</v>
      </c>
      <c r="C138" s="16" t="s">
        <v>276</v>
      </c>
      <c r="D138" s="16" t="s">
        <v>196</v>
      </c>
      <c r="E138" s="17" t="s">
        <v>127</v>
      </c>
      <c r="F138" s="18">
        <v>64</v>
      </c>
      <c r="G138" s="19" t="s">
        <v>137</v>
      </c>
      <c r="H138" s="20">
        <v>0</v>
      </c>
      <c r="I138" s="25" t="s">
        <v>126</v>
      </c>
      <c r="J138" s="1" t="s">
        <v>403</v>
      </c>
      <c r="K138" s="1" t="str">
        <f t="shared" si="2"/>
        <v>3.3.90.30.24.03.0021.000033-01 - 64</v>
      </c>
    </row>
    <row r="139" spans="1:11" ht="21" x14ac:dyDescent="0.25">
      <c r="A139" s="16" t="s">
        <v>257</v>
      </c>
      <c r="B139" s="16" t="s">
        <v>95</v>
      </c>
      <c r="C139" s="16" t="s">
        <v>185</v>
      </c>
      <c r="D139" s="16" t="s">
        <v>117</v>
      </c>
      <c r="E139" s="17" t="s">
        <v>221</v>
      </c>
      <c r="F139" s="18">
        <v>64</v>
      </c>
      <c r="G139" s="19" t="s">
        <v>137</v>
      </c>
      <c r="H139" s="20">
        <v>0</v>
      </c>
      <c r="I139" s="25" t="s">
        <v>125</v>
      </c>
      <c r="J139" s="1" t="s">
        <v>404</v>
      </c>
      <c r="K139" s="1" t="str">
        <f t="shared" si="2"/>
        <v>3.3.90.39.79.04.0001.000023-02 - 64</v>
      </c>
    </row>
    <row r="140" spans="1:11" ht="21" x14ac:dyDescent="0.25">
      <c r="A140" s="16" t="s">
        <v>251</v>
      </c>
      <c r="B140" s="16" t="s">
        <v>100</v>
      </c>
      <c r="C140" s="16" t="s">
        <v>185</v>
      </c>
      <c r="D140" s="16" t="s">
        <v>122</v>
      </c>
      <c r="E140" s="17" t="s">
        <v>221</v>
      </c>
      <c r="F140" s="18">
        <v>64</v>
      </c>
      <c r="G140" s="19" t="s">
        <v>137</v>
      </c>
      <c r="H140" s="20">
        <v>0</v>
      </c>
      <c r="I140" s="25" t="s">
        <v>125</v>
      </c>
      <c r="J140" s="1" t="s">
        <v>405</v>
      </c>
      <c r="K140" s="1" t="str">
        <f t="shared" si="2"/>
        <v>3.3.90.39.79.04.0001.000059-02 - 64</v>
      </c>
    </row>
    <row r="141" spans="1:11" ht="21" x14ac:dyDescent="0.25">
      <c r="A141" s="16" t="s">
        <v>253</v>
      </c>
      <c r="B141" s="16" t="s">
        <v>81</v>
      </c>
      <c r="C141" s="16" t="s">
        <v>185</v>
      </c>
      <c r="D141" s="16" t="s">
        <v>106</v>
      </c>
      <c r="E141" s="17" t="s">
        <v>221</v>
      </c>
      <c r="F141" s="18">
        <v>64</v>
      </c>
      <c r="G141" s="19" t="s">
        <v>137</v>
      </c>
      <c r="H141" s="20">
        <v>0</v>
      </c>
      <c r="I141" s="25" t="s">
        <v>125</v>
      </c>
      <c r="J141" s="1" t="s">
        <v>406</v>
      </c>
      <c r="K141" s="1" t="str">
        <f t="shared" si="2"/>
        <v>3.3.90.39.79.04.0001.000005-02 - 64</v>
      </c>
    </row>
    <row r="142" spans="1:11" ht="21" x14ac:dyDescent="0.25">
      <c r="A142" s="16" t="s">
        <v>231</v>
      </c>
      <c r="B142" s="16" t="s">
        <v>87</v>
      </c>
      <c r="C142" s="16" t="s">
        <v>185</v>
      </c>
      <c r="D142" s="16" t="s">
        <v>110</v>
      </c>
      <c r="E142" s="17" t="s">
        <v>221</v>
      </c>
      <c r="F142" s="18">
        <v>64</v>
      </c>
      <c r="G142" s="19" t="s">
        <v>137</v>
      </c>
      <c r="H142" s="20">
        <v>0</v>
      </c>
      <c r="I142" s="25" t="s">
        <v>125</v>
      </c>
      <c r="J142" s="1" t="s">
        <v>407</v>
      </c>
      <c r="K142" s="1" t="str">
        <f t="shared" si="2"/>
        <v>3.3.90.39.79.04.0001.000026-02 - 64</v>
      </c>
    </row>
    <row r="143" spans="1:11" ht="24" x14ac:dyDescent="0.25">
      <c r="A143" s="16" t="s">
        <v>245</v>
      </c>
      <c r="B143" s="16" t="s">
        <v>105</v>
      </c>
      <c r="C143" s="16" t="s">
        <v>185</v>
      </c>
      <c r="D143" s="16" t="s">
        <v>244</v>
      </c>
      <c r="E143" s="17" t="s">
        <v>221</v>
      </c>
      <c r="F143" s="18">
        <v>64</v>
      </c>
      <c r="G143" s="19" t="s">
        <v>137</v>
      </c>
      <c r="H143" s="20">
        <v>0</v>
      </c>
      <c r="I143" s="25" t="s">
        <v>125</v>
      </c>
      <c r="J143" s="1" t="s">
        <v>408</v>
      </c>
      <c r="K143" s="1" t="str">
        <f t="shared" si="2"/>
        <v>3.3.90.39.79.04.0001.000069-01 - 64</v>
      </c>
    </row>
    <row r="144" spans="1:11" ht="36" x14ac:dyDescent="0.25">
      <c r="A144" s="16" t="s">
        <v>195</v>
      </c>
      <c r="B144" s="16" t="s">
        <v>79</v>
      </c>
      <c r="C144" s="16" t="s">
        <v>276</v>
      </c>
      <c r="D144" s="16" t="s">
        <v>194</v>
      </c>
      <c r="E144" s="17" t="s">
        <v>127</v>
      </c>
      <c r="F144" s="18">
        <v>64</v>
      </c>
      <c r="G144" s="19" t="s">
        <v>137</v>
      </c>
      <c r="H144" s="20">
        <v>0</v>
      </c>
      <c r="I144" s="25" t="s">
        <v>126</v>
      </c>
      <c r="J144" s="1" t="s">
        <v>409</v>
      </c>
      <c r="K144" s="1" t="str">
        <f t="shared" si="2"/>
        <v>3.3.90.30.24.03.0021.000032-01 - 64</v>
      </c>
    </row>
    <row r="145" spans="1:11" ht="21" x14ac:dyDescent="0.25">
      <c r="A145" s="16" t="s">
        <v>230</v>
      </c>
      <c r="B145" s="16" t="s">
        <v>86</v>
      </c>
      <c r="C145" s="16" t="s">
        <v>185</v>
      </c>
      <c r="D145" s="16" t="s">
        <v>109</v>
      </c>
      <c r="E145" s="17" t="s">
        <v>221</v>
      </c>
      <c r="F145" s="18">
        <v>64</v>
      </c>
      <c r="G145" s="19" t="s">
        <v>137</v>
      </c>
      <c r="H145" s="20">
        <v>0</v>
      </c>
      <c r="I145" s="25" t="s">
        <v>125</v>
      </c>
      <c r="J145" s="1" t="s">
        <v>410</v>
      </c>
      <c r="K145" s="1" t="str">
        <f t="shared" si="2"/>
        <v>3.3.90.39.79.04.0001.000020-02 - 64</v>
      </c>
    </row>
    <row r="146" spans="1:11" ht="21" x14ac:dyDescent="0.25">
      <c r="A146" s="16" t="s">
        <v>243</v>
      </c>
      <c r="B146" s="16" t="s">
        <v>84</v>
      </c>
      <c r="C146" s="16" t="s">
        <v>185</v>
      </c>
      <c r="D146" s="16" t="s">
        <v>108</v>
      </c>
      <c r="E146" s="17" t="s">
        <v>221</v>
      </c>
      <c r="F146" s="18">
        <v>64</v>
      </c>
      <c r="G146" s="19" t="s">
        <v>137</v>
      </c>
      <c r="H146" s="20">
        <v>0</v>
      </c>
      <c r="I146" s="25" t="s">
        <v>125</v>
      </c>
      <c r="J146" s="1" t="s">
        <v>411</v>
      </c>
      <c r="K146" s="1" t="str">
        <f t="shared" si="2"/>
        <v>3.3.90.39.79.04.0001.000016-02 - 64</v>
      </c>
    </row>
    <row r="147" spans="1:11" ht="21" x14ac:dyDescent="0.25">
      <c r="A147" s="16" t="s">
        <v>256</v>
      </c>
      <c r="B147" s="16" t="s">
        <v>89</v>
      </c>
      <c r="C147" s="16" t="s">
        <v>185</v>
      </c>
      <c r="D147" s="16" t="s">
        <v>111</v>
      </c>
      <c r="E147" s="17" t="s">
        <v>221</v>
      </c>
      <c r="F147" s="18">
        <v>64</v>
      </c>
      <c r="G147" s="19" t="s">
        <v>137</v>
      </c>
      <c r="H147" s="20">
        <v>0</v>
      </c>
      <c r="I147" s="25" t="s">
        <v>125</v>
      </c>
      <c r="J147" s="1" t="s">
        <v>412</v>
      </c>
      <c r="K147" s="1" t="str">
        <f t="shared" si="2"/>
        <v>3.3.90.39.79.04.0001.000053-02 - 64</v>
      </c>
    </row>
    <row r="148" spans="1:11" ht="24" x14ac:dyDescent="0.25">
      <c r="A148" s="16" t="s">
        <v>222</v>
      </c>
      <c r="B148" s="16" t="s">
        <v>85</v>
      </c>
      <c r="C148" s="16" t="s">
        <v>185</v>
      </c>
      <c r="D148" s="16" t="s">
        <v>220</v>
      </c>
      <c r="E148" s="17" t="s">
        <v>221</v>
      </c>
      <c r="F148" s="18">
        <v>64</v>
      </c>
      <c r="G148" s="19" t="s">
        <v>137</v>
      </c>
      <c r="H148" s="20">
        <v>0</v>
      </c>
      <c r="I148" s="25" t="s">
        <v>125</v>
      </c>
      <c r="J148" s="1" t="s">
        <v>413</v>
      </c>
      <c r="K148" s="1" t="str">
        <f t="shared" si="2"/>
        <v>3.3.90.39.79.04.0001.000060-01 - 64</v>
      </c>
    </row>
    <row r="149" spans="1:11" ht="24" x14ac:dyDescent="0.25">
      <c r="A149" s="16" t="s">
        <v>227</v>
      </c>
      <c r="B149" s="16" t="s">
        <v>91</v>
      </c>
      <c r="C149" s="16" t="s">
        <v>185</v>
      </c>
      <c r="D149" s="16" t="s">
        <v>113</v>
      </c>
      <c r="E149" s="17" t="s">
        <v>221</v>
      </c>
      <c r="F149" s="18">
        <v>64</v>
      </c>
      <c r="G149" s="19" t="s">
        <v>137</v>
      </c>
      <c r="H149" s="20">
        <v>0</v>
      </c>
      <c r="I149" s="25" t="s">
        <v>125</v>
      </c>
      <c r="J149" s="1" t="s">
        <v>414</v>
      </c>
      <c r="K149" s="1" t="str">
        <f t="shared" si="2"/>
        <v>3.3.90.39.79.04.0001.000056-02 - 64</v>
      </c>
    </row>
    <row r="150" spans="1:11" ht="24" x14ac:dyDescent="0.25">
      <c r="A150" s="16" t="s">
        <v>229</v>
      </c>
      <c r="B150" s="16" t="s">
        <v>88</v>
      </c>
      <c r="C150" s="16" t="s">
        <v>185</v>
      </c>
      <c r="D150" s="16" t="s">
        <v>228</v>
      </c>
      <c r="E150" s="17" t="s">
        <v>221</v>
      </c>
      <c r="F150" s="18">
        <v>64</v>
      </c>
      <c r="G150" s="19" t="s">
        <v>137</v>
      </c>
      <c r="H150" s="20">
        <v>0</v>
      </c>
      <c r="I150" s="25" t="s">
        <v>125</v>
      </c>
      <c r="J150" s="1" t="s">
        <v>415</v>
      </c>
      <c r="K150" s="1" t="str">
        <f t="shared" si="2"/>
        <v>3.3.90.39.79.04.0001.000063-01 - 64</v>
      </c>
    </row>
    <row r="151" spans="1:11" ht="21" x14ac:dyDescent="0.25">
      <c r="A151" s="16" t="s">
        <v>252</v>
      </c>
      <c r="B151" s="16" t="s">
        <v>90</v>
      </c>
      <c r="C151" s="16" t="s">
        <v>185</v>
      </c>
      <c r="D151" s="16" t="s">
        <v>112</v>
      </c>
      <c r="E151" s="17" t="s">
        <v>221</v>
      </c>
      <c r="F151" s="18">
        <v>64</v>
      </c>
      <c r="G151" s="19" t="s">
        <v>137</v>
      </c>
      <c r="H151" s="20">
        <v>0</v>
      </c>
      <c r="I151" s="25" t="s">
        <v>125</v>
      </c>
      <c r="J151" s="1" t="s">
        <v>416</v>
      </c>
      <c r="K151" s="1" t="str">
        <f t="shared" si="2"/>
        <v>3.3.90.39.79.04.0001.000054-02 - 64</v>
      </c>
    </row>
    <row r="152" spans="1:11" ht="21" x14ac:dyDescent="0.25">
      <c r="A152" s="16" t="s">
        <v>246</v>
      </c>
      <c r="B152" s="16" t="s">
        <v>92</v>
      </c>
      <c r="C152" s="16" t="s">
        <v>185</v>
      </c>
      <c r="D152" s="16" t="s">
        <v>114</v>
      </c>
      <c r="E152" s="17" t="s">
        <v>221</v>
      </c>
      <c r="F152" s="18">
        <v>70</v>
      </c>
      <c r="G152" s="19" t="s">
        <v>138</v>
      </c>
      <c r="H152" s="20">
        <v>0</v>
      </c>
      <c r="I152" s="25" t="s">
        <v>125</v>
      </c>
      <c r="J152" s="1" t="s">
        <v>417</v>
      </c>
      <c r="K152" s="1" t="str">
        <f t="shared" si="2"/>
        <v>3.3.90.39.79.04.0001.000013-02 - 70</v>
      </c>
    </row>
    <row r="153" spans="1:11" ht="21" x14ac:dyDescent="0.25">
      <c r="A153" s="16" t="s">
        <v>247</v>
      </c>
      <c r="B153" s="16" t="s">
        <v>96</v>
      </c>
      <c r="C153" s="16" t="s">
        <v>185</v>
      </c>
      <c r="D153" s="16" t="s">
        <v>118</v>
      </c>
      <c r="E153" s="17" t="s">
        <v>221</v>
      </c>
      <c r="F153" s="18">
        <v>70</v>
      </c>
      <c r="G153" s="19" t="s">
        <v>138</v>
      </c>
      <c r="H153" s="20">
        <v>0</v>
      </c>
      <c r="I153" s="25" t="s">
        <v>125</v>
      </c>
      <c r="J153" s="1" t="s">
        <v>418</v>
      </c>
      <c r="K153" s="1" t="str">
        <f t="shared" si="2"/>
        <v>3.3.90.39.79.04.0001.000027-02 - 70</v>
      </c>
    </row>
    <row r="154" spans="1:11" ht="21" x14ac:dyDescent="0.25">
      <c r="A154" s="16" t="s">
        <v>252</v>
      </c>
      <c r="B154" s="16" t="s">
        <v>90</v>
      </c>
      <c r="C154" s="16" t="s">
        <v>185</v>
      </c>
      <c r="D154" s="16" t="s">
        <v>112</v>
      </c>
      <c r="E154" s="17" t="s">
        <v>221</v>
      </c>
      <c r="F154" s="18">
        <v>70</v>
      </c>
      <c r="G154" s="19" t="s">
        <v>138</v>
      </c>
      <c r="H154" s="20">
        <v>0</v>
      </c>
      <c r="I154" s="25" t="s">
        <v>125</v>
      </c>
      <c r="J154" s="1" t="s">
        <v>419</v>
      </c>
      <c r="K154" s="1" t="str">
        <f t="shared" si="2"/>
        <v>3.3.90.39.79.04.0001.000054-02 - 70</v>
      </c>
    </row>
    <row r="155" spans="1:11" ht="21" x14ac:dyDescent="0.25">
      <c r="A155" s="16" t="s">
        <v>248</v>
      </c>
      <c r="B155" s="16" t="s">
        <v>93</v>
      </c>
      <c r="C155" s="16" t="s">
        <v>185</v>
      </c>
      <c r="D155" s="16" t="s">
        <v>115</v>
      </c>
      <c r="E155" s="17" t="s">
        <v>221</v>
      </c>
      <c r="F155" s="18">
        <v>70</v>
      </c>
      <c r="G155" s="19" t="s">
        <v>138</v>
      </c>
      <c r="H155" s="20">
        <v>0</v>
      </c>
      <c r="I155" s="25" t="s">
        <v>125</v>
      </c>
      <c r="J155" s="1" t="s">
        <v>420</v>
      </c>
      <c r="K155" s="1" t="str">
        <f t="shared" si="2"/>
        <v>3.3.90.39.79.04.0001.000017-02 - 70</v>
      </c>
    </row>
    <row r="156" spans="1:11" ht="21" x14ac:dyDescent="0.25">
      <c r="A156" s="16" t="s">
        <v>249</v>
      </c>
      <c r="B156" s="16" t="s">
        <v>94</v>
      </c>
      <c r="C156" s="16" t="s">
        <v>185</v>
      </c>
      <c r="D156" s="16" t="s">
        <v>116</v>
      </c>
      <c r="E156" s="17" t="s">
        <v>221</v>
      </c>
      <c r="F156" s="18">
        <v>70</v>
      </c>
      <c r="G156" s="19" t="s">
        <v>138</v>
      </c>
      <c r="H156" s="20">
        <v>0</v>
      </c>
      <c r="I156" s="25" t="s">
        <v>125</v>
      </c>
      <c r="J156" s="1" t="s">
        <v>421</v>
      </c>
      <c r="K156" s="1" t="str">
        <f t="shared" si="2"/>
        <v>3.3.90.39.79.04.0001.000022-02 - 70</v>
      </c>
    </row>
    <row r="157" spans="1:11" ht="21" x14ac:dyDescent="0.25">
      <c r="A157" s="16" t="s">
        <v>242</v>
      </c>
      <c r="B157" s="16" t="s">
        <v>103</v>
      </c>
      <c r="C157" s="16" t="s">
        <v>185</v>
      </c>
      <c r="D157" s="16" t="s">
        <v>124</v>
      </c>
      <c r="E157" s="17" t="s">
        <v>221</v>
      </c>
      <c r="F157" s="18">
        <v>70</v>
      </c>
      <c r="G157" s="19" t="s">
        <v>138</v>
      </c>
      <c r="H157" s="20">
        <v>0</v>
      </c>
      <c r="I157" s="25" t="s">
        <v>125</v>
      </c>
      <c r="J157" s="1" t="s">
        <v>422</v>
      </c>
      <c r="K157" s="1" t="str">
        <f t="shared" si="2"/>
        <v>3.3.90.39.79.04.0001.000018-02 - 70</v>
      </c>
    </row>
    <row r="158" spans="1:11" ht="24" x14ac:dyDescent="0.25">
      <c r="A158" s="16" t="s">
        <v>193</v>
      </c>
      <c r="B158" s="16" t="s">
        <v>102</v>
      </c>
      <c r="C158" s="16" t="s">
        <v>276</v>
      </c>
      <c r="D158" s="16" t="s">
        <v>192</v>
      </c>
      <c r="E158" s="17" t="s">
        <v>127</v>
      </c>
      <c r="F158" s="18">
        <v>70</v>
      </c>
      <c r="G158" s="19" t="s">
        <v>138</v>
      </c>
      <c r="H158" s="20">
        <v>2</v>
      </c>
      <c r="I158" s="25" t="s">
        <v>126</v>
      </c>
      <c r="J158" s="1" t="s">
        <v>423</v>
      </c>
      <c r="K158" s="1" t="str">
        <f t="shared" si="2"/>
        <v>3.3.90.30.24.03.0021.000031-01 - 70</v>
      </c>
    </row>
    <row r="159" spans="1:11" ht="21" x14ac:dyDescent="0.25">
      <c r="A159" s="16" t="s">
        <v>253</v>
      </c>
      <c r="B159" s="16" t="s">
        <v>81</v>
      </c>
      <c r="C159" s="16" t="s">
        <v>185</v>
      </c>
      <c r="D159" s="16" t="s">
        <v>106</v>
      </c>
      <c r="E159" s="17" t="s">
        <v>221</v>
      </c>
      <c r="F159" s="18">
        <v>70</v>
      </c>
      <c r="G159" s="19" t="s">
        <v>138</v>
      </c>
      <c r="H159" s="20">
        <v>3</v>
      </c>
      <c r="I159" s="25" t="s">
        <v>125</v>
      </c>
      <c r="J159" s="1" t="s">
        <v>424</v>
      </c>
      <c r="K159" s="1" t="str">
        <f t="shared" si="2"/>
        <v>3.3.90.39.79.04.0001.000005-02 - 70</v>
      </c>
    </row>
    <row r="160" spans="1:11" ht="21" x14ac:dyDescent="0.25">
      <c r="A160" s="16" t="s">
        <v>255</v>
      </c>
      <c r="B160" s="16" t="s">
        <v>82</v>
      </c>
      <c r="C160" s="16" t="s">
        <v>185</v>
      </c>
      <c r="D160" s="16" t="s">
        <v>254</v>
      </c>
      <c r="E160" s="17" t="s">
        <v>221</v>
      </c>
      <c r="F160" s="18">
        <v>70</v>
      </c>
      <c r="G160" s="19" t="s">
        <v>138</v>
      </c>
      <c r="H160" s="20">
        <v>0</v>
      </c>
      <c r="I160" s="25" t="s">
        <v>125</v>
      </c>
      <c r="J160" s="1" t="s">
        <v>425</v>
      </c>
      <c r="K160" s="1" t="str">
        <f t="shared" si="2"/>
        <v>3.3.90.39.79.04.0001.000009-02 - 70</v>
      </c>
    </row>
    <row r="161" spans="1:11" ht="21" x14ac:dyDescent="0.25">
      <c r="A161" s="16" t="s">
        <v>250</v>
      </c>
      <c r="B161" s="16" t="s">
        <v>83</v>
      </c>
      <c r="C161" s="16" t="s">
        <v>185</v>
      </c>
      <c r="D161" s="16" t="s">
        <v>107</v>
      </c>
      <c r="E161" s="17" t="s">
        <v>221</v>
      </c>
      <c r="F161" s="18">
        <v>70</v>
      </c>
      <c r="G161" s="19" t="s">
        <v>138</v>
      </c>
      <c r="H161" s="20">
        <v>0</v>
      </c>
      <c r="I161" s="25" t="s">
        <v>125</v>
      </c>
      <c r="J161" s="1" t="s">
        <v>426</v>
      </c>
      <c r="K161" s="1" t="str">
        <f t="shared" si="2"/>
        <v>3.3.90.39.79.04.0001.000012-02 - 70</v>
      </c>
    </row>
    <row r="162" spans="1:11" ht="21" x14ac:dyDescent="0.25">
      <c r="A162" s="16" t="s">
        <v>231</v>
      </c>
      <c r="B162" s="16" t="s">
        <v>87</v>
      </c>
      <c r="C162" s="16" t="s">
        <v>185</v>
      </c>
      <c r="D162" s="16" t="s">
        <v>110</v>
      </c>
      <c r="E162" s="17" t="s">
        <v>221</v>
      </c>
      <c r="F162" s="18">
        <v>70</v>
      </c>
      <c r="G162" s="19" t="s">
        <v>138</v>
      </c>
      <c r="H162" s="20">
        <v>2</v>
      </c>
      <c r="I162" s="25" t="s">
        <v>125</v>
      </c>
      <c r="J162" s="1" t="s">
        <v>427</v>
      </c>
      <c r="K162" s="1" t="str">
        <f t="shared" si="2"/>
        <v>3.3.90.39.79.04.0001.000026-02 - 70</v>
      </c>
    </row>
    <row r="163" spans="1:11" ht="21" x14ac:dyDescent="0.25">
      <c r="A163" s="16" t="s">
        <v>261</v>
      </c>
      <c r="B163" s="16" t="s">
        <v>101</v>
      </c>
      <c r="C163" s="16" t="s">
        <v>185</v>
      </c>
      <c r="D163" s="16" t="s">
        <v>123</v>
      </c>
      <c r="E163" s="17" t="s">
        <v>221</v>
      </c>
      <c r="F163" s="18">
        <v>70</v>
      </c>
      <c r="G163" s="19" t="s">
        <v>138</v>
      </c>
      <c r="H163" s="20">
        <v>0</v>
      </c>
      <c r="I163" s="25" t="s">
        <v>125</v>
      </c>
      <c r="J163" s="1" t="s">
        <v>428</v>
      </c>
      <c r="K163" s="1" t="str">
        <f t="shared" si="2"/>
        <v>3.3.90.39.79.04.0001.000033-02 - 70</v>
      </c>
    </row>
    <row r="164" spans="1:11" ht="21" x14ac:dyDescent="0.25">
      <c r="A164" s="16" t="s">
        <v>260</v>
      </c>
      <c r="B164" s="16" t="s">
        <v>99</v>
      </c>
      <c r="C164" s="16" t="s">
        <v>185</v>
      </c>
      <c r="D164" s="16" t="s">
        <v>121</v>
      </c>
      <c r="E164" s="17" t="s">
        <v>221</v>
      </c>
      <c r="F164" s="18">
        <v>70</v>
      </c>
      <c r="G164" s="19" t="s">
        <v>138</v>
      </c>
      <c r="H164" s="20">
        <v>7</v>
      </c>
      <c r="I164" s="25" t="s">
        <v>125</v>
      </c>
      <c r="J164" s="1" t="s">
        <v>429</v>
      </c>
      <c r="K164" s="1" t="str">
        <f t="shared" si="2"/>
        <v>3.3.90.39.79.04.0001.000058-02 - 70</v>
      </c>
    </row>
    <row r="165" spans="1:11" ht="24" x14ac:dyDescent="0.25">
      <c r="A165" s="16" t="s">
        <v>245</v>
      </c>
      <c r="B165" s="16" t="s">
        <v>105</v>
      </c>
      <c r="C165" s="16" t="s">
        <v>185</v>
      </c>
      <c r="D165" s="16" t="s">
        <v>244</v>
      </c>
      <c r="E165" s="17" t="s">
        <v>221</v>
      </c>
      <c r="F165" s="18">
        <v>70</v>
      </c>
      <c r="G165" s="19" t="s">
        <v>138</v>
      </c>
      <c r="H165" s="20">
        <v>10</v>
      </c>
      <c r="I165" s="25" t="s">
        <v>125</v>
      </c>
      <c r="J165" s="1" t="s">
        <v>430</v>
      </c>
      <c r="K165" s="1" t="str">
        <f t="shared" si="2"/>
        <v>3.3.90.39.79.04.0001.000069-01 - 70</v>
      </c>
    </row>
    <row r="166" spans="1:11" ht="21" x14ac:dyDescent="0.25">
      <c r="A166" s="16" t="s">
        <v>259</v>
      </c>
      <c r="B166" s="16" t="s">
        <v>97</v>
      </c>
      <c r="C166" s="16" t="s">
        <v>185</v>
      </c>
      <c r="D166" s="16" t="s">
        <v>119</v>
      </c>
      <c r="E166" s="17" t="s">
        <v>221</v>
      </c>
      <c r="F166" s="18">
        <v>70</v>
      </c>
      <c r="G166" s="19" t="s">
        <v>138</v>
      </c>
      <c r="H166" s="20">
        <v>8</v>
      </c>
      <c r="I166" s="25" t="s">
        <v>125</v>
      </c>
      <c r="J166" s="1" t="s">
        <v>431</v>
      </c>
      <c r="K166" s="1" t="str">
        <f t="shared" si="2"/>
        <v>3.3.90.39.79.04.0001.000055-02 - 70</v>
      </c>
    </row>
    <row r="167" spans="1:11" ht="21" x14ac:dyDescent="0.25">
      <c r="A167" s="16" t="s">
        <v>258</v>
      </c>
      <c r="B167" s="16" t="s">
        <v>98</v>
      </c>
      <c r="C167" s="16" t="s">
        <v>185</v>
      </c>
      <c r="D167" s="16" t="s">
        <v>120</v>
      </c>
      <c r="E167" s="17" t="s">
        <v>221</v>
      </c>
      <c r="F167" s="18">
        <v>70</v>
      </c>
      <c r="G167" s="19" t="s">
        <v>138</v>
      </c>
      <c r="H167" s="20">
        <v>11</v>
      </c>
      <c r="I167" s="25" t="s">
        <v>125</v>
      </c>
      <c r="J167" s="1" t="s">
        <v>432</v>
      </c>
      <c r="K167" s="1" t="str">
        <f t="shared" si="2"/>
        <v>3.3.90.39.79.04.0001.000057-02 - 70</v>
      </c>
    </row>
    <row r="168" spans="1:11" ht="21" x14ac:dyDescent="0.25">
      <c r="A168" s="16" t="s">
        <v>251</v>
      </c>
      <c r="B168" s="16" t="s">
        <v>100</v>
      </c>
      <c r="C168" s="16" t="s">
        <v>185</v>
      </c>
      <c r="D168" s="16" t="s">
        <v>122</v>
      </c>
      <c r="E168" s="17" t="s">
        <v>221</v>
      </c>
      <c r="F168" s="18">
        <v>70</v>
      </c>
      <c r="G168" s="19" t="s">
        <v>138</v>
      </c>
      <c r="H168" s="20">
        <v>13</v>
      </c>
      <c r="I168" s="25" t="s">
        <v>125</v>
      </c>
      <c r="J168" s="1" t="s">
        <v>433</v>
      </c>
      <c r="K168" s="1" t="str">
        <f t="shared" si="2"/>
        <v>3.3.90.39.79.04.0001.000059-02 - 70</v>
      </c>
    </row>
    <row r="169" spans="1:11" ht="36" x14ac:dyDescent="0.25">
      <c r="A169" s="16" t="s">
        <v>195</v>
      </c>
      <c r="B169" s="16" t="s">
        <v>79</v>
      </c>
      <c r="C169" s="16" t="s">
        <v>276</v>
      </c>
      <c r="D169" s="16" t="s">
        <v>194</v>
      </c>
      <c r="E169" s="17" t="s">
        <v>127</v>
      </c>
      <c r="F169" s="18">
        <v>70</v>
      </c>
      <c r="G169" s="19" t="s">
        <v>138</v>
      </c>
      <c r="H169" s="20">
        <v>14</v>
      </c>
      <c r="I169" s="25" t="s">
        <v>126</v>
      </c>
      <c r="J169" s="1" t="s">
        <v>434</v>
      </c>
      <c r="K169" s="1" t="str">
        <f t="shared" si="2"/>
        <v>3.3.90.30.24.03.0021.000032-01 - 70</v>
      </c>
    </row>
    <row r="170" spans="1:11" ht="36" x14ac:dyDescent="0.25">
      <c r="A170" s="16" t="s">
        <v>197</v>
      </c>
      <c r="B170" s="16" t="s">
        <v>80</v>
      </c>
      <c r="C170" s="16" t="s">
        <v>276</v>
      </c>
      <c r="D170" s="16" t="s">
        <v>196</v>
      </c>
      <c r="E170" s="17" t="s">
        <v>127</v>
      </c>
      <c r="F170" s="18">
        <v>70</v>
      </c>
      <c r="G170" s="19" t="s">
        <v>138</v>
      </c>
      <c r="H170" s="20">
        <v>14</v>
      </c>
      <c r="I170" s="25" t="s">
        <v>126</v>
      </c>
      <c r="J170" s="1" t="s">
        <v>435</v>
      </c>
      <c r="K170" s="1" t="str">
        <f t="shared" si="2"/>
        <v>3.3.90.30.24.03.0021.000033-01 - 70</v>
      </c>
    </row>
    <row r="171" spans="1:11" ht="21" x14ac:dyDescent="0.25">
      <c r="A171" s="16" t="s">
        <v>257</v>
      </c>
      <c r="B171" s="16" t="s">
        <v>95</v>
      </c>
      <c r="C171" s="16" t="s">
        <v>185</v>
      </c>
      <c r="D171" s="16" t="s">
        <v>117</v>
      </c>
      <c r="E171" s="17" t="s">
        <v>221</v>
      </c>
      <c r="F171" s="18">
        <v>70</v>
      </c>
      <c r="G171" s="19" t="s">
        <v>138</v>
      </c>
      <c r="H171" s="20">
        <v>10</v>
      </c>
      <c r="I171" s="25" t="s">
        <v>125</v>
      </c>
      <c r="J171" s="1" t="s">
        <v>436</v>
      </c>
      <c r="K171" s="1" t="str">
        <f t="shared" si="2"/>
        <v>3.3.90.39.79.04.0001.000023-02 - 70</v>
      </c>
    </row>
    <row r="172" spans="1:11" ht="21" x14ac:dyDescent="0.25">
      <c r="A172" s="16" t="s">
        <v>243</v>
      </c>
      <c r="B172" s="16" t="s">
        <v>84</v>
      </c>
      <c r="C172" s="16" t="s">
        <v>185</v>
      </c>
      <c r="D172" s="16" t="s">
        <v>108</v>
      </c>
      <c r="E172" s="17" t="s">
        <v>221</v>
      </c>
      <c r="F172" s="18">
        <v>70</v>
      </c>
      <c r="G172" s="19" t="s">
        <v>138</v>
      </c>
      <c r="H172" s="20">
        <v>30</v>
      </c>
      <c r="I172" s="25" t="s">
        <v>125</v>
      </c>
      <c r="J172" s="1" t="s">
        <v>437</v>
      </c>
      <c r="K172" s="1" t="str">
        <f t="shared" si="2"/>
        <v>3.3.90.39.79.04.0001.000016-02 - 70</v>
      </c>
    </row>
    <row r="173" spans="1:11" ht="21" x14ac:dyDescent="0.25">
      <c r="A173" s="16" t="s">
        <v>230</v>
      </c>
      <c r="B173" s="16" t="s">
        <v>86</v>
      </c>
      <c r="C173" s="16" t="s">
        <v>185</v>
      </c>
      <c r="D173" s="16" t="s">
        <v>109</v>
      </c>
      <c r="E173" s="17" t="s">
        <v>221</v>
      </c>
      <c r="F173" s="18">
        <v>70</v>
      </c>
      <c r="G173" s="19" t="s">
        <v>138</v>
      </c>
      <c r="H173" s="20">
        <v>13</v>
      </c>
      <c r="I173" s="25" t="s">
        <v>125</v>
      </c>
      <c r="J173" s="1" t="s">
        <v>438</v>
      </c>
      <c r="K173" s="1" t="str">
        <f t="shared" si="2"/>
        <v>3.3.90.39.79.04.0001.000020-02 - 70</v>
      </c>
    </row>
    <row r="174" spans="1:11" ht="24" x14ac:dyDescent="0.25">
      <c r="A174" s="16" t="s">
        <v>222</v>
      </c>
      <c r="B174" s="16" t="s">
        <v>85</v>
      </c>
      <c r="C174" s="16" t="s">
        <v>185</v>
      </c>
      <c r="D174" s="16" t="s">
        <v>220</v>
      </c>
      <c r="E174" s="17" t="s">
        <v>221</v>
      </c>
      <c r="F174" s="18">
        <v>70</v>
      </c>
      <c r="G174" s="19" t="s">
        <v>138</v>
      </c>
      <c r="H174" s="20">
        <v>45</v>
      </c>
      <c r="I174" s="25" t="s">
        <v>125</v>
      </c>
      <c r="J174" s="1" t="s">
        <v>439</v>
      </c>
      <c r="K174" s="1" t="str">
        <f t="shared" si="2"/>
        <v>3.3.90.39.79.04.0001.000060-01 - 70</v>
      </c>
    </row>
    <row r="175" spans="1:11" ht="24" x14ac:dyDescent="0.25">
      <c r="A175" s="16" t="s">
        <v>229</v>
      </c>
      <c r="B175" s="16" t="s">
        <v>88</v>
      </c>
      <c r="C175" s="16" t="s">
        <v>185</v>
      </c>
      <c r="D175" s="16" t="s">
        <v>228</v>
      </c>
      <c r="E175" s="17" t="s">
        <v>221</v>
      </c>
      <c r="F175" s="18">
        <v>70</v>
      </c>
      <c r="G175" s="19" t="s">
        <v>138</v>
      </c>
      <c r="H175" s="20">
        <v>30</v>
      </c>
      <c r="I175" s="25" t="s">
        <v>125</v>
      </c>
      <c r="J175" s="1" t="s">
        <v>440</v>
      </c>
      <c r="K175" s="1" t="str">
        <f t="shared" si="2"/>
        <v>3.3.90.39.79.04.0001.000063-01 - 70</v>
      </c>
    </row>
    <row r="176" spans="1:11" ht="24" x14ac:dyDescent="0.25">
      <c r="A176" s="16" t="s">
        <v>227</v>
      </c>
      <c r="B176" s="16" t="s">
        <v>91</v>
      </c>
      <c r="C176" s="16" t="s">
        <v>185</v>
      </c>
      <c r="D176" s="16" t="s">
        <v>113</v>
      </c>
      <c r="E176" s="17" t="s">
        <v>221</v>
      </c>
      <c r="F176" s="18">
        <v>70</v>
      </c>
      <c r="G176" s="19" t="s">
        <v>138</v>
      </c>
      <c r="H176" s="20">
        <v>35</v>
      </c>
      <c r="I176" s="25" t="s">
        <v>125</v>
      </c>
      <c r="J176" s="1" t="s">
        <v>441</v>
      </c>
      <c r="K176" s="1" t="str">
        <f t="shared" si="2"/>
        <v>3.3.90.39.79.04.0001.000056-02 - 70</v>
      </c>
    </row>
    <row r="177" spans="1:11" ht="21" x14ac:dyDescent="0.25">
      <c r="A177" s="16" t="s">
        <v>256</v>
      </c>
      <c r="B177" s="16" t="s">
        <v>89</v>
      </c>
      <c r="C177" s="16" t="s">
        <v>185</v>
      </c>
      <c r="D177" s="16" t="s">
        <v>111</v>
      </c>
      <c r="E177" s="17" t="s">
        <v>221</v>
      </c>
      <c r="F177" s="18">
        <v>70</v>
      </c>
      <c r="G177" s="19" t="s">
        <v>138</v>
      </c>
      <c r="H177" s="20">
        <v>100</v>
      </c>
      <c r="I177" s="25" t="s">
        <v>125</v>
      </c>
      <c r="J177" s="1" t="s">
        <v>442</v>
      </c>
      <c r="K177" s="1" t="str">
        <f t="shared" si="2"/>
        <v>3.3.90.39.79.04.0001.000053-02 - 70</v>
      </c>
    </row>
    <row r="178" spans="1:11" ht="21" x14ac:dyDescent="0.25">
      <c r="A178" s="16" t="s">
        <v>242</v>
      </c>
      <c r="B178" s="16" t="s">
        <v>103</v>
      </c>
      <c r="C178" s="16" t="s">
        <v>185</v>
      </c>
      <c r="D178" s="16" t="s">
        <v>124</v>
      </c>
      <c r="E178" s="17" t="s">
        <v>221</v>
      </c>
      <c r="F178" s="18">
        <v>72</v>
      </c>
      <c r="G178" s="19" t="s">
        <v>139</v>
      </c>
      <c r="H178" s="20">
        <v>0</v>
      </c>
      <c r="I178" s="25" t="s">
        <v>125</v>
      </c>
      <c r="J178" s="1" t="s">
        <v>443</v>
      </c>
      <c r="K178" s="1" t="str">
        <f t="shared" si="2"/>
        <v>3.3.90.39.79.04.0001.000018-02 - 72</v>
      </c>
    </row>
    <row r="179" spans="1:11" ht="21" x14ac:dyDescent="0.25">
      <c r="A179" s="16" t="s">
        <v>259</v>
      </c>
      <c r="B179" s="16" t="s">
        <v>97</v>
      </c>
      <c r="C179" s="16" t="s">
        <v>185</v>
      </c>
      <c r="D179" s="16" t="s">
        <v>119</v>
      </c>
      <c r="E179" s="17" t="s">
        <v>221</v>
      </c>
      <c r="F179" s="18">
        <v>72</v>
      </c>
      <c r="G179" s="19" t="s">
        <v>139</v>
      </c>
      <c r="H179" s="20">
        <v>0</v>
      </c>
      <c r="I179" s="25" t="s">
        <v>125</v>
      </c>
      <c r="J179" s="1" t="s">
        <v>444</v>
      </c>
      <c r="K179" s="1" t="str">
        <f t="shared" si="2"/>
        <v>3.3.90.39.79.04.0001.000055-02 - 72</v>
      </c>
    </row>
    <row r="180" spans="1:11" ht="21" x14ac:dyDescent="0.25">
      <c r="A180" s="16" t="s">
        <v>255</v>
      </c>
      <c r="B180" s="16" t="s">
        <v>82</v>
      </c>
      <c r="C180" s="16" t="s">
        <v>185</v>
      </c>
      <c r="D180" s="16" t="s">
        <v>254</v>
      </c>
      <c r="E180" s="17" t="s">
        <v>221</v>
      </c>
      <c r="F180" s="18">
        <v>72</v>
      </c>
      <c r="G180" s="19" t="s">
        <v>139</v>
      </c>
      <c r="H180" s="20">
        <v>0</v>
      </c>
      <c r="I180" s="25" t="s">
        <v>125</v>
      </c>
      <c r="J180" s="1" t="s">
        <v>445</v>
      </c>
      <c r="K180" s="1" t="str">
        <f t="shared" si="2"/>
        <v>3.3.90.39.79.04.0001.000009-02 - 72</v>
      </c>
    </row>
    <row r="181" spans="1:11" ht="21" x14ac:dyDescent="0.25">
      <c r="A181" s="16" t="s">
        <v>258</v>
      </c>
      <c r="B181" s="16" t="s">
        <v>98</v>
      </c>
      <c r="C181" s="16" t="s">
        <v>185</v>
      </c>
      <c r="D181" s="16" t="s">
        <v>120</v>
      </c>
      <c r="E181" s="17" t="s">
        <v>221</v>
      </c>
      <c r="F181" s="16">
        <v>72</v>
      </c>
      <c r="G181" s="19" t="s">
        <v>139</v>
      </c>
      <c r="H181" s="21">
        <v>0</v>
      </c>
      <c r="I181" s="25" t="s">
        <v>125</v>
      </c>
      <c r="J181" s="1" t="s">
        <v>446</v>
      </c>
      <c r="K181" s="1" t="str">
        <f t="shared" si="2"/>
        <v>3.3.90.39.79.04.0001.000057-02 - 72</v>
      </c>
    </row>
    <row r="182" spans="1:11" ht="21" x14ac:dyDescent="0.25">
      <c r="A182" s="16" t="s">
        <v>256</v>
      </c>
      <c r="B182" s="16" t="s">
        <v>89</v>
      </c>
      <c r="C182" s="16" t="s">
        <v>185</v>
      </c>
      <c r="D182" s="16" t="s">
        <v>111</v>
      </c>
      <c r="E182" s="17" t="s">
        <v>221</v>
      </c>
      <c r="F182" s="16">
        <v>72</v>
      </c>
      <c r="G182" s="19" t="s">
        <v>139</v>
      </c>
      <c r="H182" s="21">
        <v>0</v>
      </c>
      <c r="I182" s="25" t="s">
        <v>125</v>
      </c>
      <c r="J182" s="1" t="s">
        <v>447</v>
      </c>
      <c r="K182" s="1" t="str">
        <f t="shared" si="2"/>
        <v>3.3.90.39.79.04.0001.000053-02 - 72</v>
      </c>
    </row>
    <row r="183" spans="1:11" ht="21" x14ac:dyDescent="0.25">
      <c r="A183" s="16" t="s">
        <v>242</v>
      </c>
      <c r="B183" s="22" t="s">
        <v>103</v>
      </c>
      <c r="C183" s="16" t="s">
        <v>185</v>
      </c>
      <c r="D183" s="16" t="s">
        <v>124</v>
      </c>
      <c r="E183" s="17" t="s">
        <v>221</v>
      </c>
      <c r="F183" s="18">
        <v>80</v>
      </c>
      <c r="G183" s="19" t="s">
        <v>140</v>
      </c>
      <c r="H183" s="20">
        <v>10</v>
      </c>
      <c r="I183" s="25" t="s">
        <v>125</v>
      </c>
      <c r="J183" s="1" t="s">
        <v>448</v>
      </c>
      <c r="K183" s="1" t="str">
        <f t="shared" si="2"/>
        <v>3.3.90.39.79.04.0001.000018-02 - 80</v>
      </c>
    </row>
    <row r="184" spans="1:11" ht="21" x14ac:dyDescent="0.25">
      <c r="A184" s="16" t="s">
        <v>250</v>
      </c>
      <c r="B184" s="22" t="s">
        <v>83</v>
      </c>
      <c r="C184" s="16" t="s">
        <v>185</v>
      </c>
      <c r="D184" s="16" t="s">
        <v>107</v>
      </c>
      <c r="E184" s="17" t="s">
        <v>221</v>
      </c>
      <c r="F184" s="18">
        <v>80</v>
      </c>
      <c r="G184" s="19" t="s">
        <v>140</v>
      </c>
      <c r="H184" s="20">
        <v>20</v>
      </c>
      <c r="I184" s="25" t="s">
        <v>125</v>
      </c>
      <c r="J184" s="1" t="s">
        <v>449</v>
      </c>
      <c r="K184" s="1" t="str">
        <f t="shared" si="2"/>
        <v>3.3.90.39.79.04.0001.000012-02 - 80</v>
      </c>
    </row>
    <row r="185" spans="1:11" ht="24" x14ac:dyDescent="0.25">
      <c r="A185" s="16" t="s">
        <v>245</v>
      </c>
      <c r="B185" s="22" t="s">
        <v>105</v>
      </c>
      <c r="C185" s="16" t="s">
        <v>185</v>
      </c>
      <c r="D185" s="16" t="s">
        <v>244</v>
      </c>
      <c r="E185" s="17" t="s">
        <v>221</v>
      </c>
      <c r="F185" s="18">
        <v>80</v>
      </c>
      <c r="G185" s="19" t="s">
        <v>140</v>
      </c>
      <c r="H185" s="20">
        <v>20</v>
      </c>
      <c r="I185" s="25" t="s">
        <v>125</v>
      </c>
      <c r="J185" s="1" t="s">
        <v>450</v>
      </c>
      <c r="K185" s="1" t="str">
        <f t="shared" si="2"/>
        <v>3.3.90.39.79.04.0001.000069-01 - 80</v>
      </c>
    </row>
    <row r="186" spans="1:11" ht="21" x14ac:dyDescent="0.25">
      <c r="A186" s="16" t="s">
        <v>256</v>
      </c>
      <c r="B186" s="22" t="s">
        <v>89</v>
      </c>
      <c r="C186" s="16" t="s">
        <v>185</v>
      </c>
      <c r="D186" s="16" t="s">
        <v>111</v>
      </c>
      <c r="E186" s="17" t="s">
        <v>221</v>
      </c>
      <c r="F186" s="18">
        <v>80</v>
      </c>
      <c r="G186" s="19" t="s">
        <v>140</v>
      </c>
      <c r="H186" s="20">
        <v>20</v>
      </c>
      <c r="I186" s="25" t="s">
        <v>125</v>
      </c>
      <c r="J186" s="1" t="s">
        <v>451</v>
      </c>
      <c r="K186" s="1" t="str">
        <f t="shared" si="2"/>
        <v>3.3.90.39.79.04.0001.000053-02 - 80</v>
      </c>
    </row>
    <row r="187" spans="1:11" ht="21" x14ac:dyDescent="0.25">
      <c r="A187" s="16" t="s">
        <v>253</v>
      </c>
      <c r="B187" s="22" t="s">
        <v>81</v>
      </c>
      <c r="C187" s="16" t="s">
        <v>185</v>
      </c>
      <c r="D187" s="16" t="s">
        <v>106</v>
      </c>
      <c r="E187" s="17" t="s">
        <v>221</v>
      </c>
      <c r="F187" s="18">
        <v>80</v>
      </c>
      <c r="G187" s="19" t="s">
        <v>140</v>
      </c>
      <c r="H187" s="20">
        <v>30</v>
      </c>
      <c r="I187" s="25" t="s">
        <v>125</v>
      </c>
      <c r="J187" s="1" t="s">
        <v>452</v>
      </c>
      <c r="K187" s="1" t="str">
        <f t="shared" si="2"/>
        <v>3.3.90.39.79.04.0001.000005-02 - 80</v>
      </c>
    </row>
    <row r="188" spans="1:11" ht="21" x14ac:dyDescent="0.25">
      <c r="A188" s="16" t="s">
        <v>231</v>
      </c>
      <c r="B188" s="22" t="s">
        <v>87</v>
      </c>
      <c r="C188" s="16" t="s">
        <v>185</v>
      </c>
      <c r="D188" s="16" t="s">
        <v>110</v>
      </c>
      <c r="E188" s="17" t="s">
        <v>221</v>
      </c>
      <c r="F188" s="18">
        <v>80</v>
      </c>
      <c r="G188" s="19" t="s">
        <v>140</v>
      </c>
      <c r="H188" s="20">
        <v>30</v>
      </c>
      <c r="I188" s="25" t="s">
        <v>125</v>
      </c>
      <c r="J188" s="1" t="s">
        <v>453</v>
      </c>
      <c r="K188" s="1" t="str">
        <f t="shared" si="2"/>
        <v>3.3.90.39.79.04.0001.000026-02 - 80</v>
      </c>
    </row>
    <row r="189" spans="1:11" ht="24" x14ac:dyDescent="0.25">
      <c r="A189" s="16" t="s">
        <v>229</v>
      </c>
      <c r="B189" s="22" t="s">
        <v>88</v>
      </c>
      <c r="C189" s="16" t="s">
        <v>185</v>
      </c>
      <c r="D189" s="16" t="s">
        <v>228</v>
      </c>
      <c r="E189" s="17" t="s">
        <v>221</v>
      </c>
      <c r="F189" s="18">
        <v>80</v>
      </c>
      <c r="G189" s="19" t="s">
        <v>140</v>
      </c>
      <c r="H189" s="20">
        <v>65</v>
      </c>
      <c r="I189" s="25" t="s">
        <v>125</v>
      </c>
      <c r="J189" s="1" t="s">
        <v>454</v>
      </c>
      <c r="K189" s="1" t="str">
        <f t="shared" si="2"/>
        <v>3.3.90.39.79.04.0001.000063-01 - 80</v>
      </c>
    </row>
    <row r="190" spans="1:11" ht="24" x14ac:dyDescent="0.25">
      <c r="A190" s="16" t="s">
        <v>193</v>
      </c>
      <c r="B190" s="22" t="s">
        <v>102</v>
      </c>
      <c r="C190" s="16" t="s">
        <v>276</v>
      </c>
      <c r="D190" s="16" t="s">
        <v>192</v>
      </c>
      <c r="E190" s="17" t="s">
        <v>127</v>
      </c>
      <c r="F190" s="18">
        <v>80</v>
      </c>
      <c r="G190" s="19" t="s">
        <v>140</v>
      </c>
      <c r="H190" s="20">
        <v>70</v>
      </c>
      <c r="I190" s="25" t="s">
        <v>126</v>
      </c>
      <c r="J190" s="1" t="s">
        <v>455</v>
      </c>
      <c r="K190" s="1" t="str">
        <f t="shared" si="2"/>
        <v>3.3.90.30.24.03.0021.000031-01 - 80</v>
      </c>
    </row>
    <row r="191" spans="1:11" ht="21" x14ac:dyDescent="0.25">
      <c r="A191" s="16" t="s">
        <v>255</v>
      </c>
      <c r="B191" s="22" t="s">
        <v>82</v>
      </c>
      <c r="C191" s="16" t="s">
        <v>185</v>
      </c>
      <c r="D191" s="16" t="s">
        <v>254</v>
      </c>
      <c r="E191" s="17" t="s">
        <v>221</v>
      </c>
      <c r="F191" s="18">
        <v>80</v>
      </c>
      <c r="G191" s="19" t="s">
        <v>140</v>
      </c>
      <c r="H191" s="20">
        <v>70</v>
      </c>
      <c r="I191" s="25" t="s">
        <v>125</v>
      </c>
      <c r="J191" s="1" t="s">
        <v>456</v>
      </c>
      <c r="K191" s="1" t="str">
        <f t="shared" si="2"/>
        <v>3.3.90.39.79.04.0001.000009-02 - 80</v>
      </c>
    </row>
    <row r="192" spans="1:11" ht="24" x14ac:dyDescent="0.25">
      <c r="A192" s="16" t="s">
        <v>222</v>
      </c>
      <c r="B192" s="22" t="s">
        <v>85</v>
      </c>
      <c r="C192" s="16" t="s">
        <v>185</v>
      </c>
      <c r="D192" s="16" t="s">
        <v>220</v>
      </c>
      <c r="E192" s="17" t="s">
        <v>221</v>
      </c>
      <c r="F192" s="18">
        <v>80</v>
      </c>
      <c r="G192" s="19" t="s">
        <v>140</v>
      </c>
      <c r="H192" s="20">
        <v>100</v>
      </c>
      <c r="I192" s="25" t="s">
        <v>125</v>
      </c>
      <c r="J192" s="1" t="s">
        <v>457</v>
      </c>
      <c r="K192" s="1" t="str">
        <f t="shared" si="2"/>
        <v>3.3.90.39.79.04.0001.000060-01 - 80</v>
      </c>
    </row>
    <row r="193" spans="1:11" ht="21" x14ac:dyDescent="0.25">
      <c r="A193" s="16" t="s">
        <v>230</v>
      </c>
      <c r="B193" s="22" t="s">
        <v>86</v>
      </c>
      <c r="C193" s="16" t="s">
        <v>185</v>
      </c>
      <c r="D193" s="16" t="s">
        <v>109</v>
      </c>
      <c r="E193" s="17" t="s">
        <v>221</v>
      </c>
      <c r="F193" s="18">
        <v>80</v>
      </c>
      <c r="G193" s="19" t="s">
        <v>140</v>
      </c>
      <c r="H193" s="20">
        <v>100</v>
      </c>
      <c r="I193" s="25" t="s">
        <v>125</v>
      </c>
      <c r="J193" s="1" t="s">
        <v>458</v>
      </c>
      <c r="K193" s="1" t="str">
        <f t="shared" si="2"/>
        <v>3.3.90.39.79.04.0001.000020-02 - 80</v>
      </c>
    </row>
    <row r="194" spans="1:11" ht="21" x14ac:dyDescent="0.25">
      <c r="A194" s="16" t="s">
        <v>243</v>
      </c>
      <c r="B194" s="22" t="s">
        <v>84</v>
      </c>
      <c r="C194" s="16" t="s">
        <v>185</v>
      </c>
      <c r="D194" s="16" t="s">
        <v>108</v>
      </c>
      <c r="E194" s="17" t="s">
        <v>221</v>
      </c>
      <c r="F194" s="18">
        <v>80</v>
      </c>
      <c r="G194" s="19" t="s">
        <v>140</v>
      </c>
      <c r="H194" s="20">
        <v>110</v>
      </c>
      <c r="I194" s="25" t="s">
        <v>125</v>
      </c>
      <c r="J194" s="1" t="s">
        <v>459</v>
      </c>
      <c r="K194" s="1" t="str">
        <f t="shared" si="2"/>
        <v>3.3.90.39.79.04.0001.000016-02 - 80</v>
      </c>
    </row>
    <row r="195" spans="1:11" ht="24" x14ac:dyDescent="0.25">
      <c r="A195" s="16" t="s">
        <v>227</v>
      </c>
      <c r="B195" s="22" t="s">
        <v>91</v>
      </c>
      <c r="C195" s="16" t="s">
        <v>185</v>
      </c>
      <c r="D195" s="16" t="s">
        <v>113</v>
      </c>
      <c r="E195" s="17" t="s">
        <v>221</v>
      </c>
      <c r="F195" s="18">
        <v>80</v>
      </c>
      <c r="G195" s="19" t="s">
        <v>140</v>
      </c>
      <c r="H195" s="20">
        <v>140</v>
      </c>
      <c r="I195" s="25" t="s">
        <v>125</v>
      </c>
      <c r="J195" s="1" t="s">
        <v>460</v>
      </c>
      <c r="K195" s="1" t="str">
        <f t="shared" ref="K195:K258" si="3">CONCATENATE(A195," - ",F195)</f>
        <v>3.3.90.39.79.04.0001.000056-02 - 80</v>
      </c>
    </row>
    <row r="196" spans="1:11" ht="36" x14ac:dyDescent="0.25">
      <c r="A196" s="16" t="s">
        <v>195</v>
      </c>
      <c r="B196" s="22" t="s">
        <v>79</v>
      </c>
      <c r="C196" s="16" t="s">
        <v>276</v>
      </c>
      <c r="D196" s="16" t="s">
        <v>194</v>
      </c>
      <c r="E196" s="17" t="s">
        <v>127</v>
      </c>
      <c r="F196" s="18">
        <v>80</v>
      </c>
      <c r="G196" s="19" t="s">
        <v>140</v>
      </c>
      <c r="H196" s="20">
        <v>200</v>
      </c>
      <c r="I196" s="25" t="s">
        <v>126</v>
      </c>
      <c r="J196" s="1" t="s">
        <v>461</v>
      </c>
      <c r="K196" s="1" t="str">
        <f t="shared" si="3"/>
        <v>3.3.90.30.24.03.0021.000032-01 - 80</v>
      </c>
    </row>
    <row r="197" spans="1:11" ht="36" x14ac:dyDescent="0.25">
      <c r="A197" s="16" t="s">
        <v>197</v>
      </c>
      <c r="B197" s="22" t="s">
        <v>80</v>
      </c>
      <c r="C197" s="16" t="s">
        <v>276</v>
      </c>
      <c r="D197" s="16" t="s">
        <v>196</v>
      </c>
      <c r="E197" s="17" t="s">
        <v>127</v>
      </c>
      <c r="F197" s="18">
        <v>80</v>
      </c>
      <c r="G197" s="19" t="s">
        <v>140</v>
      </c>
      <c r="H197" s="20">
        <v>200</v>
      </c>
      <c r="I197" s="25" t="s">
        <v>126</v>
      </c>
      <c r="J197" s="1" t="s">
        <v>462</v>
      </c>
      <c r="K197" s="1" t="str">
        <f t="shared" si="3"/>
        <v>3.3.90.30.24.03.0021.000033-01 - 80</v>
      </c>
    </row>
    <row r="198" spans="1:11" ht="36" x14ac:dyDescent="0.25">
      <c r="A198" s="16" t="s">
        <v>195</v>
      </c>
      <c r="B198" s="22" t="s">
        <v>79</v>
      </c>
      <c r="C198" s="16" t="s">
        <v>276</v>
      </c>
      <c r="D198" s="16" t="s">
        <v>194</v>
      </c>
      <c r="E198" s="17" t="s">
        <v>127</v>
      </c>
      <c r="F198" s="18">
        <v>90</v>
      </c>
      <c r="G198" s="19" t="s">
        <v>141</v>
      </c>
      <c r="H198" s="20">
        <v>17</v>
      </c>
      <c r="I198" s="25" t="s">
        <v>126</v>
      </c>
      <c r="J198" s="1" t="s">
        <v>463</v>
      </c>
      <c r="K198" s="1" t="str">
        <f t="shared" si="3"/>
        <v>3.3.90.30.24.03.0021.000032-01 - 90</v>
      </c>
    </row>
    <row r="199" spans="1:11" ht="21" x14ac:dyDescent="0.25">
      <c r="A199" s="16" t="s">
        <v>256</v>
      </c>
      <c r="B199" s="22" t="s">
        <v>89</v>
      </c>
      <c r="C199" s="16" t="s">
        <v>185</v>
      </c>
      <c r="D199" s="16" t="s">
        <v>111</v>
      </c>
      <c r="E199" s="17" t="s">
        <v>221</v>
      </c>
      <c r="F199" s="18">
        <v>90</v>
      </c>
      <c r="G199" s="19" t="s">
        <v>141</v>
      </c>
      <c r="H199" s="20">
        <v>20</v>
      </c>
      <c r="I199" s="25" t="s">
        <v>125</v>
      </c>
      <c r="J199" s="1" t="s">
        <v>464</v>
      </c>
      <c r="K199" s="1" t="str">
        <f t="shared" si="3"/>
        <v>3.3.90.39.79.04.0001.000053-02 - 90</v>
      </c>
    </row>
    <row r="200" spans="1:11" ht="21" x14ac:dyDescent="0.25">
      <c r="A200" s="16" t="s">
        <v>258</v>
      </c>
      <c r="B200" s="22" t="s">
        <v>98</v>
      </c>
      <c r="C200" s="16" t="s">
        <v>185</v>
      </c>
      <c r="D200" s="16" t="s">
        <v>120</v>
      </c>
      <c r="E200" s="17" t="s">
        <v>221</v>
      </c>
      <c r="F200" s="18">
        <v>90</v>
      </c>
      <c r="G200" s="19" t="s">
        <v>141</v>
      </c>
      <c r="H200" s="20">
        <v>20</v>
      </c>
      <c r="I200" s="25" t="s">
        <v>125</v>
      </c>
      <c r="J200" s="1" t="s">
        <v>465</v>
      </c>
      <c r="K200" s="1" t="str">
        <f t="shared" si="3"/>
        <v>3.3.90.39.79.04.0001.000057-02 - 90</v>
      </c>
    </row>
    <row r="201" spans="1:11" ht="21" x14ac:dyDescent="0.25">
      <c r="A201" s="16" t="s">
        <v>230</v>
      </c>
      <c r="B201" s="22" t="s">
        <v>86</v>
      </c>
      <c r="C201" s="16" t="s">
        <v>185</v>
      </c>
      <c r="D201" s="16" t="s">
        <v>109</v>
      </c>
      <c r="E201" s="17" t="s">
        <v>221</v>
      </c>
      <c r="F201" s="18">
        <v>94</v>
      </c>
      <c r="G201" s="19" t="s">
        <v>142</v>
      </c>
      <c r="H201" s="20">
        <v>0</v>
      </c>
      <c r="I201" s="25" t="s">
        <v>125</v>
      </c>
      <c r="J201" s="1" t="s">
        <v>466</v>
      </c>
      <c r="K201" s="1" t="str">
        <f t="shared" si="3"/>
        <v>3.3.90.39.79.04.0001.000020-02 - 94</v>
      </c>
    </row>
    <row r="202" spans="1:11" ht="24" x14ac:dyDescent="0.25">
      <c r="A202" s="16" t="s">
        <v>229</v>
      </c>
      <c r="B202" s="22" t="s">
        <v>88</v>
      </c>
      <c r="C202" s="16" t="s">
        <v>185</v>
      </c>
      <c r="D202" s="16" t="s">
        <v>228</v>
      </c>
      <c r="E202" s="17" t="s">
        <v>221</v>
      </c>
      <c r="F202" s="18">
        <v>94</v>
      </c>
      <c r="G202" s="19" t="s">
        <v>142</v>
      </c>
      <c r="H202" s="20">
        <v>0</v>
      </c>
      <c r="I202" s="25" t="s">
        <v>125</v>
      </c>
      <c r="J202" s="1" t="s">
        <v>467</v>
      </c>
      <c r="K202" s="1" t="str">
        <f t="shared" si="3"/>
        <v>3.3.90.39.79.04.0001.000063-01 - 94</v>
      </c>
    </row>
    <row r="203" spans="1:11" ht="24" x14ac:dyDescent="0.25">
      <c r="A203" s="16" t="s">
        <v>227</v>
      </c>
      <c r="B203" s="22" t="s">
        <v>91</v>
      </c>
      <c r="C203" s="16" t="s">
        <v>185</v>
      </c>
      <c r="D203" s="16" t="s">
        <v>113</v>
      </c>
      <c r="E203" s="17" t="s">
        <v>221</v>
      </c>
      <c r="F203" s="18">
        <v>94</v>
      </c>
      <c r="G203" s="19" t="s">
        <v>142</v>
      </c>
      <c r="H203" s="20">
        <v>0</v>
      </c>
      <c r="I203" s="25" t="s">
        <v>125</v>
      </c>
      <c r="J203" s="1" t="s">
        <v>468</v>
      </c>
      <c r="K203" s="1" t="str">
        <f t="shared" si="3"/>
        <v>3.3.90.39.79.04.0001.000056-02 - 94</v>
      </c>
    </row>
    <row r="204" spans="1:11" ht="36" x14ac:dyDescent="0.25">
      <c r="A204" s="16" t="s">
        <v>195</v>
      </c>
      <c r="B204" s="22" t="s">
        <v>79</v>
      </c>
      <c r="C204" s="16" t="s">
        <v>276</v>
      </c>
      <c r="D204" s="16" t="s">
        <v>194</v>
      </c>
      <c r="E204" s="17" t="s">
        <v>127</v>
      </c>
      <c r="F204" s="18">
        <v>94</v>
      </c>
      <c r="G204" s="19" t="s">
        <v>142</v>
      </c>
      <c r="H204" s="20">
        <v>0</v>
      </c>
      <c r="I204" s="25" t="s">
        <v>126</v>
      </c>
      <c r="J204" s="1" t="s">
        <v>469</v>
      </c>
      <c r="K204" s="1" t="str">
        <f t="shared" si="3"/>
        <v>3.3.90.30.24.03.0021.000032-01 - 94</v>
      </c>
    </row>
    <row r="205" spans="1:11" ht="24" x14ac:dyDescent="0.25">
      <c r="A205" s="16" t="s">
        <v>222</v>
      </c>
      <c r="B205" s="22" t="s">
        <v>85</v>
      </c>
      <c r="C205" s="16" t="s">
        <v>185</v>
      </c>
      <c r="D205" s="16" t="s">
        <v>220</v>
      </c>
      <c r="E205" s="17" t="s">
        <v>221</v>
      </c>
      <c r="F205" s="18">
        <v>94</v>
      </c>
      <c r="G205" s="19" t="s">
        <v>142</v>
      </c>
      <c r="H205" s="20">
        <v>0</v>
      </c>
      <c r="I205" s="25" t="s">
        <v>125</v>
      </c>
      <c r="J205" s="1" t="s">
        <v>470</v>
      </c>
      <c r="K205" s="1" t="str">
        <f t="shared" si="3"/>
        <v>3.3.90.39.79.04.0001.000060-01 - 94</v>
      </c>
    </row>
    <row r="206" spans="1:11" ht="21" x14ac:dyDescent="0.25">
      <c r="A206" s="16" t="s">
        <v>258</v>
      </c>
      <c r="B206" s="22" t="s">
        <v>98</v>
      </c>
      <c r="C206" s="16" t="s">
        <v>185</v>
      </c>
      <c r="D206" s="16" t="s">
        <v>120</v>
      </c>
      <c r="E206" s="17" t="s">
        <v>221</v>
      </c>
      <c r="F206" s="18">
        <v>98</v>
      </c>
      <c r="G206" s="19" t="s">
        <v>143</v>
      </c>
      <c r="H206" s="20">
        <v>1</v>
      </c>
      <c r="I206" s="25" t="s">
        <v>125</v>
      </c>
      <c r="J206" s="1" t="s">
        <v>471</v>
      </c>
      <c r="K206" s="1" t="str">
        <f t="shared" si="3"/>
        <v>3.3.90.39.79.04.0001.000057-02 - 98</v>
      </c>
    </row>
    <row r="207" spans="1:11" ht="21" x14ac:dyDescent="0.25">
      <c r="A207" s="16" t="s">
        <v>251</v>
      </c>
      <c r="B207" s="22" t="s">
        <v>100</v>
      </c>
      <c r="C207" s="16" t="s">
        <v>185</v>
      </c>
      <c r="D207" s="16" t="s">
        <v>122</v>
      </c>
      <c r="E207" s="17" t="s">
        <v>221</v>
      </c>
      <c r="F207" s="18">
        <v>98</v>
      </c>
      <c r="G207" s="19" t="s">
        <v>143</v>
      </c>
      <c r="H207" s="20">
        <v>1</v>
      </c>
      <c r="I207" s="25" t="s">
        <v>125</v>
      </c>
      <c r="J207" s="1" t="s">
        <v>472</v>
      </c>
      <c r="K207" s="1" t="str">
        <f t="shared" si="3"/>
        <v>3.3.90.39.79.04.0001.000059-02 - 98</v>
      </c>
    </row>
    <row r="208" spans="1:11" ht="24" x14ac:dyDescent="0.25">
      <c r="A208" s="16" t="s">
        <v>245</v>
      </c>
      <c r="B208" s="22" t="s">
        <v>105</v>
      </c>
      <c r="C208" s="16" t="s">
        <v>185</v>
      </c>
      <c r="D208" s="16" t="s">
        <v>244</v>
      </c>
      <c r="E208" s="17" t="s">
        <v>221</v>
      </c>
      <c r="F208" s="18">
        <v>98</v>
      </c>
      <c r="G208" s="19" t="s">
        <v>143</v>
      </c>
      <c r="H208" s="20">
        <v>2</v>
      </c>
      <c r="I208" s="25" t="s">
        <v>125</v>
      </c>
      <c r="J208" s="1" t="s">
        <v>473</v>
      </c>
      <c r="K208" s="1" t="str">
        <f t="shared" si="3"/>
        <v>3.3.90.39.79.04.0001.000069-01 - 98</v>
      </c>
    </row>
    <row r="209" spans="1:11" ht="24" x14ac:dyDescent="0.25">
      <c r="A209" s="16" t="s">
        <v>193</v>
      </c>
      <c r="B209" s="22" t="s">
        <v>102</v>
      </c>
      <c r="C209" s="16" t="s">
        <v>276</v>
      </c>
      <c r="D209" s="16" t="s">
        <v>192</v>
      </c>
      <c r="E209" s="17" t="s">
        <v>127</v>
      </c>
      <c r="F209" s="18">
        <v>98</v>
      </c>
      <c r="G209" s="19" t="s">
        <v>143</v>
      </c>
      <c r="H209" s="20">
        <v>5</v>
      </c>
      <c r="I209" s="25" t="s">
        <v>126</v>
      </c>
      <c r="J209" s="1" t="s">
        <v>474</v>
      </c>
      <c r="K209" s="1" t="str">
        <f t="shared" si="3"/>
        <v>3.3.90.30.24.03.0021.000031-01 - 98</v>
      </c>
    </row>
    <row r="210" spans="1:11" ht="36" x14ac:dyDescent="0.25">
      <c r="A210" s="16" t="s">
        <v>197</v>
      </c>
      <c r="B210" s="22" t="s">
        <v>80</v>
      </c>
      <c r="C210" s="16" t="s">
        <v>276</v>
      </c>
      <c r="D210" s="16" t="s">
        <v>196</v>
      </c>
      <c r="E210" s="17" t="s">
        <v>127</v>
      </c>
      <c r="F210" s="18">
        <v>98</v>
      </c>
      <c r="G210" s="19" t="s">
        <v>143</v>
      </c>
      <c r="H210" s="20">
        <v>7</v>
      </c>
      <c r="I210" s="25" t="s">
        <v>126</v>
      </c>
      <c r="J210" s="1" t="s">
        <v>475</v>
      </c>
      <c r="K210" s="1" t="str">
        <f t="shared" si="3"/>
        <v>3.3.90.30.24.03.0021.000033-01 - 98</v>
      </c>
    </row>
    <row r="211" spans="1:11" ht="21" x14ac:dyDescent="0.25">
      <c r="A211" s="16" t="s">
        <v>255</v>
      </c>
      <c r="B211" s="22" t="s">
        <v>82</v>
      </c>
      <c r="C211" s="16" t="s">
        <v>185</v>
      </c>
      <c r="D211" s="16" t="s">
        <v>254</v>
      </c>
      <c r="E211" s="17" t="s">
        <v>221</v>
      </c>
      <c r="F211" s="18">
        <v>98</v>
      </c>
      <c r="G211" s="19" t="s">
        <v>143</v>
      </c>
      <c r="H211" s="20">
        <v>15</v>
      </c>
      <c r="I211" s="25" t="s">
        <v>125</v>
      </c>
      <c r="J211" s="1" t="s">
        <v>476</v>
      </c>
      <c r="K211" s="1" t="str">
        <f t="shared" si="3"/>
        <v>3.3.90.39.79.04.0001.000009-02 - 98</v>
      </c>
    </row>
    <row r="212" spans="1:11" ht="21" x14ac:dyDescent="0.25">
      <c r="A212" s="16" t="s">
        <v>242</v>
      </c>
      <c r="B212" s="22" t="s">
        <v>103</v>
      </c>
      <c r="C212" s="16" t="s">
        <v>185</v>
      </c>
      <c r="D212" s="16" t="s">
        <v>124</v>
      </c>
      <c r="E212" s="17" t="s">
        <v>221</v>
      </c>
      <c r="F212" s="18">
        <v>98</v>
      </c>
      <c r="G212" s="19" t="s">
        <v>143</v>
      </c>
      <c r="H212" s="20">
        <v>15</v>
      </c>
      <c r="I212" s="25" t="s">
        <v>125</v>
      </c>
      <c r="J212" s="1" t="s">
        <v>477</v>
      </c>
      <c r="K212" s="1" t="str">
        <f t="shared" si="3"/>
        <v>3.3.90.39.79.04.0001.000018-02 - 98</v>
      </c>
    </row>
    <row r="213" spans="1:11" ht="24" x14ac:dyDescent="0.25">
      <c r="A213" s="16" t="s">
        <v>229</v>
      </c>
      <c r="B213" s="22" t="s">
        <v>88</v>
      </c>
      <c r="C213" s="16" t="s">
        <v>185</v>
      </c>
      <c r="D213" s="16" t="s">
        <v>228</v>
      </c>
      <c r="E213" s="17" t="s">
        <v>221</v>
      </c>
      <c r="F213" s="18">
        <v>98</v>
      </c>
      <c r="G213" s="19" t="s">
        <v>143</v>
      </c>
      <c r="H213" s="20">
        <v>15</v>
      </c>
      <c r="I213" s="25" t="s">
        <v>125</v>
      </c>
      <c r="J213" s="1" t="s">
        <v>478</v>
      </c>
      <c r="K213" s="1" t="str">
        <f t="shared" si="3"/>
        <v>3.3.90.39.79.04.0001.000063-01 - 98</v>
      </c>
    </row>
    <row r="214" spans="1:11" ht="24" x14ac:dyDescent="0.25">
      <c r="A214" s="16" t="s">
        <v>222</v>
      </c>
      <c r="B214" s="16" t="s">
        <v>85</v>
      </c>
      <c r="C214" s="16" t="s">
        <v>185</v>
      </c>
      <c r="D214" s="16" t="s">
        <v>220</v>
      </c>
      <c r="E214" s="17" t="s">
        <v>221</v>
      </c>
      <c r="F214" s="16">
        <v>98</v>
      </c>
      <c r="G214" s="19" t="s">
        <v>143</v>
      </c>
      <c r="H214" s="21">
        <v>20</v>
      </c>
      <c r="I214" s="25" t="s">
        <v>125</v>
      </c>
      <c r="J214" s="1" t="s">
        <v>479</v>
      </c>
      <c r="K214" s="1" t="str">
        <f t="shared" si="3"/>
        <v>3.3.90.39.79.04.0001.000060-01 - 98</v>
      </c>
    </row>
    <row r="215" spans="1:11" ht="21" x14ac:dyDescent="0.25">
      <c r="A215" s="16" t="s">
        <v>243</v>
      </c>
      <c r="B215" s="16" t="s">
        <v>84</v>
      </c>
      <c r="C215" s="16" t="s">
        <v>185</v>
      </c>
      <c r="D215" s="16" t="s">
        <v>108</v>
      </c>
      <c r="E215" s="17" t="s">
        <v>221</v>
      </c>
      <c r="F215" s="16">
        <v>98</v>
      </c>
      <c r="G215" s="19" t="s">
        <v>143</v>
      </c>
      <c r="H215" s="21">
        <v>40</v>
      </c>
      <c r="I215" s="25" t="s">
        <v>125</v>
      </c>
      <c r="J215" s="1" t="s">
        <v>480</v>
      </c>
      <c r="K215" s="1" t="str">
        <f t="shared" si="3"/>
        <v>3.3.90.39.79.04.0001.000016-02 - 98</v>
      </c>
    </row>
    <row r="216" spans="1:11" ht="21" x14ac:dyDescent="0.25">
      <c r="A216" s="16" t="s">
        <v>256</v>
      </c>
      <c r="B216" s="22" t="s">
        <v>89</v>
      </c>
      <c r="C216" s="16" t="s">
        <v>185</v>
      </c>
      <c r="D216" s="16" t="s">
        <v>111</v>
      </c>
      <c r="E216" s="17" t="s">
        <v>221</v>
      </c>
      <c r="F216" s="18">
        <v>98</v>
      </c>
      <c r="G216" s="19" t="s">
        <v>143</v>
      </c>
      <c r="H216" s="20">
        <v>130</v>
      </c>
      <c r="I216" s="25" t="s">
        <v>125</v>
      </c>
      <c r="J216" s="1" t="s">
        <v>481</v>
      </c>
      <c r="K216" s="1" t="str">
        <f t="shared" si="3"/>
        <v>3.3.90.39.79.04.0001.000053-02 - 98</v>
      </c>
    </row>
    <row r="217" spans="1:11" ht="21" x14ac:dyDescent="0.25">
      <c r="A217" s="16" t="s">
        <v>246</v>
      </c>
      <c r="B217" s="22" t="s">
        <v>92</v>
      </c>
      <c r="C217" s="16" t="s">
        <v>185</v>
      </c>
      <c r="D217" s="16" t="s">
        <v>114</v>
      </c>
      <c r="E217" s="17" t="s">
        <v>221</v>
      </c>
      <c r="F217" s="18">
        <v>110</v>
      </c>
      <c r="G217" s="19" t="s">
        <v>144</v>
      </c>
      <c r="H217" s="20">
        <v>1</v>
      </c>
      <c r="I217" s="25" t="s">
        <v>125</v>
      </c>
      <c r="J217" s="1" t="s">
        <v>482</v>
      </c>
      <c r="K217" s="1" t="str">
        <f t="shared" si="3"/>
        <v>3.3.90.39.79.04.0001.000013-02 - 110</v>
      </c>
    </row>
    <row r="218" spans="1:11" ht="21" x14ac:dyDescent="0.25">
      <c r="A218" s="16" t="s">
        <v>248</v>
      </c>
      <c r="B218" s="22" t="s">
        <v>93</v>
      </c>
      <c r="C218" s="16" t="s">
        <v>185</v>
      </c>
      <c r="D218" s="16" t="s">
        <v>115</v>
      </c>
      <c r="E218" s="17" t="s">
        <v>221</v>
      </c>
      <c r="F218" s="18">
        <v>110</v>
      </c>
      <c r="G218" s="19" t="s">
        <v>144</v>
      </c>
      <c r="H218" s="20">
        <v>1</v>
      </c>
      <c r="I218" s="25" t="s">
        <v>125</v>
      </c>
      <c r="J218" s="1" t="s">
        <v>483</v>
      </c>
      <c r="K218" s="1" t="str">
        <f t="shared" si="3"/>
        <v>3.3.90.39.79.04.0001.000017-02 - 110</v>
      </c>
    </row>
    <row r="219" spans="1:11" ht="21" x14ac:dyDescent="0.25">
      <c r="A219" s="16" t="s">
        <v>242</v>
      </c>
      <c r="B219" s="22" t="s">
        <v>103</v>
      </c>
      <c r="C219" s="16" t="s">
        <v>185</v>
      </c>
      <c r="D219" s="16" t="s">
        <v>124</v>
      </c>
      <c r="E219" s="17" t="s">
        <v>221</v>
      </c>
      <c r="F219" s="18">
        <v>110</v>
      </c>
      <c r="G219" s="19" t="s">
        <v>144</v>
      </c>
      <c r="H219" s="20">
        <v>2</v>
      </c>
      <c r="I219" s="25" t="s">
        <v>125</v>
      </c>
      <c r="J219" s="1" t="s">
        <v>484</v>
      </c>
      <c r="K219" s="1" t="str">
        <f t="shared" si="3"/>
        <v>3.3.90.39.79.04.0001.000018-02 - 110</v>
      </c>
    </row>
    <row r="220" spans="1:11" ht="21" x14ac:dyDescent="0.25">
      <c r="A220" s="16" t="s">
        <v>230</v>
      </c>
      <c r="B220" s="22" t="s">
        <v>86</v>
      </c>
      <c r="C220" s="16" t="s">
        <v>185</v>
      </c>
      <c r="D220" s="16" t="s">
        <v>109</v>
      </c>
      <c r="E220" s="17" t="s">
        <v>221</v>
      </c>
      <c r="F220" s="18">
        <v>110</v>
      </c>
      <c r="G220" s="19" t="s">
        <v>144</v>
      </c>
      <c r="H220" s="20">
        <v>5</v>
      </c>
      <c r="I220" s="25" t="s">
        <v>125</v>
      </c>
      <c r="J220" s="1" t="s">
        <v>485</v>
      </c>
      <c r="K220" s="1" t="str">
        <f t="shared" si="3"/>
        <v>3.3.90.39.79.04.0001.000020-02 - 110</v>
      </c>
    </row>
    <row r="221" spans="1:11" ht="24" x14ac:dyDescent="0.25">
      <c r="A221" s="16" t="s">
        <v>227</v>
      </c>
      <c r="B221" s="22" t="s">
        <v>91</v>
      </c>
      <c r="C221" s="16" t="s">
        <v>185</v>
      </c>
      <c r="D221" s="16" t="s">
        <v>113</v>
      </c>
      <c r="E221" s="17" t="s">
        <v>221</v>
      </c>
      <c r="F221" s="18">
        <v>110</v>
      </c>
      <c r="G221" s="19" t="s">
        <v>144</v>
      </c>
      <c r="H221" s="20">
        <v>5</v>
      </c>
      <c r="I221" s="25" t="s">
        <v>125</v>
      </c>
      <c r="J221" s="1" t="s">
        <v>486</v>
      </c>
      <c r="K221" s="1" t="str">
        <f t="shared" si="3"/>
        <v>3.3.90.39.79.04.0001.000056-02 - 110</v>
      </c>
    </row>
    <row r="222" spans="1:11" ht="36" x14ac:dyDescent="0.25">
      <c r="A222" s="16" t="s">
        <v>197</v>
      </c>
      <c r="B222" s="22" t="s">
        <v>80</v>
      </c>
      <c r="C222" s="16" t="s">
        <v>276</v>
      </c>
      <c r="D222" s="16" t="s">
        <v>196</v>
      </c>
      <c r="E222" s="17" t="s">
        <v>127</v>
      </c>
      <c r="F222" s="18">
        <v>110</v>
      </c>
      <c r="G222" s="19" t="s">
        <v>144</v>
      </c>
      <c r="H222" s="20">
        <v>3</v>
      </c>
      <c r="I222" s="25" t="s">
        <v>126</v>
      </c>
      <c r="J222" s="1" t="s">
        <v>487</v>
      </c>
      <c r="K222" s="1" t="str">
        <f t="shared" si="3"/>
        <v>3.3.90.30.24.03.0021.000033-01 - 110</v>
      </c>
    </row>
    <row r="223" spans="1:11" ht="24" x14ac:dyDescent="0.25">
      <c r="A223" s="16" t="s">
        <v>229</v>
      </c>
      <c r="B223" s="22" t="s">
        <v>88</v>
      </c>
      <c r="C223" s="16" t="s">
        <v>185</v>
      </c>
      <c r="D223" s="16" t="s">
        <v>228</v>
      </c>
      <c r="E223" s="17" t="s">
        <v>221</v>
      </c>
      <c r="F223" s="18">
        <v>110</v>
      </c>
      <c r="G223" s="19" t="s">
        <v>144</v>
      </c>
      <c r="H223" s="20">
        <v>10</v>
      </c>
      <c r="I223" s="25" t="s">
        <v>125</v>
      </c>
      <c r="J223" s="1" t="s">
        <v>488</v>
      </c>
      <c r="K223" s="1" t="str">
        <f t="shared" si="3"/>
        <v>3.3.90.39.79.04.0001.000063-01 - 110</v>
      </c>
    </row>
    <row r="224" spans="1:11" ht="21" x14ac:dyDescent="0.25">
      <c r="A224" s="16" t="s">
        <v>243</v>
      </c>
      <c r="B224" s="22" t="s">
        <v>84</v>
      </c>
      <c r="C224" s="16" t="s">
        <v>185</v>
      </c>
      <c r="D224" s="16" t="s">
        <v>108</v>
      </c>
      <c r="E224" s="17" t="s">
        <v>221</v>
      </c>
      <c r="F224" s="18">
        <v>110</v>
      </c>
      <c r="G224" s="19" t="s">
        <v>144</v>
      </c>
      <c r="H224" s="20">
        <v>80</v>
      </c>
      <c r="I224" s="25" t="s">
        <v>125</v>
      </c>
      <c r="J224" s="1" t="s">
        <v>489</v>
      </c>
      <c r="K224" s="1" t="str">
        <f t="shared" si="3"/>
        <v>3.3.90.39.79.04.0001.000016-02 - 110</v>
      </c>
    </row>
    <row r="225" spans="1:11" ht="21" x14ac:dyDescent="0.25">
      <c r="A225" s="16" t="s">
        <v>256</v>
      </c>
      <c r="B225" s="22" t="s">
        <v>89</v>
      </c>
      <c r="C225" s="16" t="s">
        <v>185</v>
      </c>
      <c r="D225" s="16" t="s">
        <v>111</v>
      </c>
      <c r="E225" s="17" t="s">
        <v>221</v>
      </c>
      <c r="F225" s="18">
        <v>110</v>
      </c>
      <c r="G225" s="19" t="s">
        <v>144</v>
      </c>
      <c r="H225" s="20">
        <v>120</v>
      </c>
      <c r="I225" s="25" t="s">
        <v>125</v>
      </c>
      <c r="J225" s="1" t="s">
        <v>490</v>
      </c>
      <c r="K225" s="1" t="str">
        <f t="shared" si="3"/>
        <v>3.3.90.39.79.04.0001.000053-02 - 110</v>
      </c>
    </row>
    <row r="226" spans="1:11" ht="36" x14ac:dyDescent="0.25">
      <c r="A226" s="16" t="s">
        <v>197</v>
      </c>
      <c r="B226" s="22" t="s">
        <v>80</v>
      </c>
      <c r="C226" s="16" t="s">
        <v>276</v>
      </c>
      <c r="D226" s="16" t="s">
        <v>196</v>
      </c>
      <c r="E226" s="17" t="s">
        <v>127</v>
      </c>
      <c r="F226" s="18">
        <v>112</v>
      </c>
      <c r="G226" s="19" t="s">
        <v>145</v>
      </c>
      <c r="H226" s="20">
        <v>0</v>
      </c>
      <c r="I226" s="25" t="s">
        <v>126</v>
      </c>
      <c r="J226" s="1" t="s">
        <v>491</v>
      </c>
      <c r="K226" s="1" t="str">
        <f t="shared" si="3"/>
        <v>3.3.90.30.24.03.0021.000033-01 - 112</v>
      </c>
    </row>
    <row r="227" spans="1:11" ht="36" x14ac:dyDescent="0.25">
      <c r="A227" s="16" t="s">
        <v>195</v>
      </c>
      <c r="B227" s="22" t="s">
        <v>79</v>
      </c>
      <c r="C227" s="16" t="s">
        <v>276</v>
      </c>
      <c r="D227" s="16" t="s">
        <v>194</v>
      </c>
      <c r="E227" s="17" t="s">
        <v>127</v>
      </c>
      <c r="F227" s="18">
        <v>112</v>
      </c>
      <c r="G227" s="19" t="s">
        <v>145</v>
      </c>
      <c r="H227" s="20">
        <v>0</v>
      </c>
      <c r="I227" s="25" t="s">
        <v>126</v>
      </c>
      <c r="J227" s="1" t="s">
        <v>492</v>
      </c>
      <c r="K227" s="1" t="str">
        <f t="shared" si="3"/>
        <v>3.3.90.30.24.03.0021.000032-01 - 112</v>
      </c>
    </row>
    <row r="228" spans="1:11" ht="21" x14ac:dyDescent="0.25">
      <c r="A228" s="16" t="s">
        <v>249</v>
      </c>
      <c r="B228" s="22" t="s">
        <v>94</v>
      </c>
      <c r="C228" s="16" t="s">
        <v>185</v>
      </c>
      <c r="D228" s="16" t="s">
        <v>116</v>
      </c>
      <c r="E228" s="17" t="s">
        <v>221</v>
      </c>
      <c r="F228" s="18">
        <v>131</v>
      </c>
      <c r="G228" s="19" t="s">
        <v>146</v>
      </c>
      <c r="H228" s="20">
        <v>0</v>
      </c>
      <c r="I228" s="25" t="s">
        <v>125</v>
      </c>
      <c r="J228" s="1" t="s">
        <v>493</v>
      </c>
      <c r="K228" s="1" t="str">
        <f t="shared" si="3"/>
        <v>3.3.90.39.79.04.0001.000022-02 - 131</v>
      </c>
    </row>
    <row r="229" spans="1:11" ht="21" x14ac:dyDescent="0.25">
      <c r="A229" s="16" t="s">
        <v>246</v>
      </c>
      <c r="B229" s="22" t="s">
        <v>92</v>
      </c>
      <c r="C229" s="16" t="s">
        <v>185</v>
      </c>
      <c r="D229" s="16" t="s">
        <v>114</v>
      </c>
      <c r="E229" s="17" t="s">
        <v>221</v>
      </c>
      <c r="F229" s="18">
        <v>131</v>
      </c>
      <c r="G229" s="19" t="s">
        <v>146</v>
      </c>
      <c r="H229" s="20">
        <v>0</v>
      </c>
      <c r="I229" s="25" t="s">
        <v>125</v>
      </c>
      <c r="J229" s="1" t="s">
        <v>494</v>
      </c>
      <c r="K229" s="1" t="str">
        <f t="shared" si="3"/>
        <v>3.3.90.39.79.04.0001.000013-02 - 131</v>
      </c>
    </row>
    <row r="230" spans="1:11" ht="21" x14ac:dyDescent="0.25">
      <c r="A230" s="16" t="s">
        <v>248</v>
      </c>
      <c r="B230" s="22" t="s">
        <v>93</v>
      </c>
      <c r="C230" s="16" t="s">
        <v>185</v>
      </c>
      <c r="D230" s="16" t="s">
        <v>115</v>
      </c>
      <c r="E230" s="17" t="s">
        <v>221</v>
      </c>
      <c r="F230" s="18">
        <v>131</v>
      </c>
      <c r="G230" s="19" t="s">
        <v>146</v>
      </c>
      <c r="H230" s="20">
        <v>0</v>
      </c>
      <c r="I230" s="25" t="s">
        <v>125</v>
      </c>
      <c r="J230" s="1" t="s">
        <v>495</v>
      </c>
      <c r="K230" s="1" t="str">
        <f t="shared" si="3"/>
        <v>3.3.90.39.79.04.0001.000017-02 - 131</v>
      </c>
    </row>
    <row r="231" spans="1:11" ht="21" x14ac:dyDescent="0.25">
      <c r="A231" s="16" t="s">
        <v>247</v>
      </c>
      <c r="B231" s="22" t="s">
        <v>96</v>
      </c>
      <c r="C231" s="16" t="s">
        <v>185</v>
      </c>
      <c r="D231" s="16" t="s">
        <v>118</v>
      </c>
      <c r="E231" s="17" t="s">
        <v>221</v>
      </c>
      <c r="F231" s="18">
        <v>131</v>
      </c>
      <c r="G231" s="19" t="s">
        <v>146</v>
      </c>
      <c r="H231" s="20">
        <v>0</v>
      </c>
      <c r="I231" s="25" t="s">
        <v>125</v>
      </c>
      <c r="J231" s="1" t="s">
        <v>496</v>
      </c>
      <c r="K231" s="1" t="str">
        <f t="shared" si="3"/>
        <v>3.3.90.39.79.04.0001.000027-02 - 131</v>
      </c>
    </row>
    <row r="232" spans="1:11" ht="21" x14ac:dyDescent="0.25">
      <c r="A232" s="16" t="s">
        <v>261</v>
      </c>
      <c r="B232" s="22" t="s">
        <v>101</v>
      </c>
      <c r="C232" s="16" t="s">
        <v>185</v>
      </c>
      <c r="D232" s="16" t="s">
        <v>123</v>
      </c>
      <c r="E232" s="17" t="s">
        <v>221</v>
      </c>
      <c r="F232" s="18">
        <v>131</v>
      </c>
      <c r="G232" s="19" t="s">
        <v>146</v>
      </c>
      <c r="H232" s="20">
        <v>0</v>
      </c>
      <c r="I232" s="25" t="s">
        <v>125</v>
      </c>
      <c r="J232" s="1" t="s">
        <v>497</v>
      </c>
      <c r="K232" s="1" t="str">
        <f t="shared" si="3"/>
        <v>3.3.90.39.79.04.0001.000033-02 - 131</v>
      </c>
    </row>
    <row r="233" spans="1:11" ht="21" x14ac:dyDescent="0.25">
      <c r="A233" s="16" t="s">
        <v>259</v>
      </c>
      <c r="B233" s="22" t="s">
        <v>97</v>
      </c>
      <c r="C233" s="16" t="s">
        <v>185</v>
      </c>
      <c r="D233" s="16" t="s">
        <v>119</v>
      </c>
      <c r="E233" s="17" t="s">
        <v>221</v>
      </c>
      <c r="F233" s="18">
        <v>131</v>
      </c>
      <c r="G233" s="19" t="s">
        <v>146</v>
      </c>
      <c r="H233" s="20">
        <v>0</v>
      </c>
      <c r="I233" s="25" t="s">
        <v>125</v>
      </c>
      <c r="J233" s="1" t="s">
        <v>498</v>
      </c>
      <c r="K233" s="1" t="str">
        <f t="shared" si="3"/>
        <v>3.3.90.39.79.04.0001.000055-02 - 131</v>
      </c>
    </row>
    <row r="234" spans="1:11" ht="21" x14ac:dyDescent="0.25">
      <c r="A234" s="16" t="s">
        <v>258</v>
      </c>
      <c r="B234" s="22" t="s">
        <v>98</v>
      </c>
      <c r="C234" s="16" t="s">
        <v>185</v>
      </c>
      <c r="D234" s="16" t="s">
        <v>120</v>
      </c>
      <c r="E234" s="17" t="s">
        <v>221</v>
      </c>
      <c r="F234" s="18">
        <v>131</v>
      </c>
      <c r="G234" s="19" t="s">
        <v>146</v>
      </c>
      <c r="H234" s="20">
        <v>0</v>
      </c>
      <c r="I234" s="25" t="s">
        <v>125</v>
      </c>
      <c r="J234" s="1" t="s">
        <v>499</v>
      </c>
      <c r="K234" s="1" t="str">
        <f t="shared" si="3"/>
        <v>3.3.90.39.79.04.0001.000057-02 - 131</v>
      </c>
    </row>
    <row r="235" spans="1:11" ht="21" x14ac:dyDescent="0.25">
      <c r="A235" s="16" t="s">
        <v>260</v>
      </c>
      <c r="B235" s="22" t="s">
        <v>99</v>
      </c>
      <c r="C235" s="16" t="s">
        <v>185</v>
      </c>
      <c r="D235" s="16" t="s">
        <v>121</v>
      </c>
      <c r="E235" s="17" t="s">
        <v>221</v>
      </c>
      <c r="F235" s="18">
        <v>131</v>
      </c>
      <c r="G235" s="19" t="s">
        <v>146</v>
      </c>
      <c r="H235" s="20">
        <v>0</v>
      </c>
      <c r="I235" s="25" t="s">
        <v>125</v>
      </c>
      <c r="J235" s="1" t="s">
        <v>500</v>
      </c>
      <c r="K235" s="1" t="str">
        <f t="shared" si="3"/>
        <v>3.3.90.39.79.04.0001.000058-02 - 131</v>
      </c>
    </row>
    <row r="236" spans="1:11" ht="21" x14ac:dyDescent="0.25">
      <c r="A236" s="16" t="s">
        <v>251</v>
      </c>
      <c r="B236" s="22" t="s">
        <v>100</v>
      </c>
      <c r="C236" s="16" t="s">
        <v>185</v>
      </c>
      <c r="D236" s="16" t="s">
        <v>122</v>
      </c>
      <c r="E236" s="17" t="s">
        <v>221</v>
      </c>
      <c r="F236" s="18">
        <v>131</v>
      </c>
      <c r="G236" s="19" t="s">
        <v>146</v>
      </c>
      <c r="H236" s="20">
        <v>0</v>
      </c>
      <c r="I236" s="25" t="s">
        <v>125</v>
      </c>
      <c r="J236" s="1" t="s">
        <v>501</v>
      </c>
      <c r="K236" s="1" t="str">
        <f t="shared" si="3"/>
        <v>3.3.90.39.79.04.0001.000059-02 - 131</v>
      </c>
    </row>
    <row r="237" spans="1:11" ht="21" x14ac:dyDescent="0.25">
      <c r="A237" s="16" t="s">
        <v>257</v>
      </c>
      <c r="B237" s="22" t="s">
        <v>95</v>
      </c>
      <c r="C237" s="16" t="s">
        <v>185</v>
      </c>
      <c r="D237" s="16" t="s">
        <v>117</v>
      </c>
      <c r="E237" s="17" t="s">
        <v>221</v>
      </c>
      <c r="F237" s="18">
        <v>131</v>
      </c>
      <c r="G237" s="19" t="s">
        <v>146</v>
      </c>
      <c r="H237" s="20">
        <v>0</v>
      </c>
      <c r="I237" s="25" t="s">
        <v>125</v>
      </c>
      <c r="J237" s="1" t="s">
        <v>502</v>
      </c>
      <c r="K237" s="1" t="str">
        <f t="shared" si="3"/>
        <v>3.3.90.39.79.04.0001.000023-02 - 131</v>
      </c>
    </row>
    <row r="238" spans="1:11" ht="36" x14ac:dyDescent="0.25">
      <c r="A238" s="16" t="s">
        <v>195</v>
      </c>
      <c r="B238" s="22" t="s">
        <v>79</v>
      </c>
      <c r="C238" s="16" t="s">
        <v>276</v>
      </c>
      <c r="D238" s="16" t="s">
        <v>194</v>
      </c>
      <c r="E238" s="17" t="s">
        <v>127</v>
      </c>
      <c r="F238" s="18">
        <v>131</v>
      </c>
      <c r="G238" s="19" t="s">
        <v>146</v>
      </c>
      <c r="H238" s="20">
        <v>0</v>
      </c>
      <c r="I238" s="25" t="s">
        <v>126</v>
      </c>
      <c r="J238" s="1" t="s">
        <v>503</v>
      </c>
      <c r="K238" s="1" t="str">
        <f t="shared" si="3"/>
        <v>3.3.90.30.24.03.0021.000032-01 - 131</v>
      </c>
    </row>
    <row r="239" spans="1:11" ht="24" x14ac:dyDescent="0.25">
      <c r="A239" s="16" t="s">
        <v>245</v>
      </c>
      <c r="B239" s="22" t="s">
        <v>105</v>
      </c>
      <c r="C239" s="16" t="s">
        <v>185</v>
      </c>
      <c r="D239" s="16" t="s">
        <v>244</v>
      </c>
      <c r="E239" s="17" t="s">
        <v>221</v>
      </c>
      <c r="F239" s="18">
        <v>131</v>
      </c>
      <c r="G239" s="19" t="s">
        <v>146</v>
      </c>
      <c r="H239" s="20">
        <v>0</v>
      </c>
      <c r="I239" s="25" t="s">
        <v>125</v>
      </c>
      <c r="J239" s="1" t="s">
        <v>504</v>
      </c>
      <c r="K239" s="1" t="str">
        <f t="shared" si="3"/>
        <v>3.3.90.39.79.04.0001.000069-01 - 131</v>
      </c>
    </row>
    <row r="240" spans="1:11" ht="24" x14ac:dyDescent="0.25">
      <c r="A240" s="16" t="s">
        <v>222</v>
      </c>
      <c r="B240" s="22" t="s">
        <v>85</v>
      </c>
      <c r="C240" s="16" t="s">
        <v>185</v>
      </c>
      <c r="D240" s="16" t="s">
        <v>220</v>
      </c>
      <c r="E240" s="17" t="s">
        <v>221</v>
      </c>
      <c r="F240" s="18">
        <v>131</v>
      </c>
      <c r="G240" s="19" t="s">
        <v>146</v>
      </c>
      <c r="H240" s="20">
        <v>6</v>
      </c>
      <c r="I240" s="25" t="s">
        <v>125</v>
      </c>
      <c r="J240" s="1" t="s">
        <v>505</v>
      </c>
      <c r="K240" s="1" t="str">
        <f t="shared" si="3"/>
        <v>3.3.90.39.79.04.0001.000060-01 - 131</v>
      </c>
    </row>
    <row r="241" spans="1:11" ht="24" x14ac:dyDescent="0.25">
      <c r="A241" s="16" t="s">
        <v>193</v>
      </c>
      <c r="B241" s="22" t="s">
        <v>102</v>
      </c>
      <c r="C241" s="16" t="s">
        <v>276</v>
      </c>
      <c r="D241" s="16" t="s">
        <v>192</v>
      </c>
      <c r="E241" s="17" t="s">
        <v>127</v>
      </c>
      <c r="F241" s="18">
        <v>131</v>
      </c>
      <c r="G241" s="19" t="s">
        <v>146</v>
      </c>
      <c r="H241" s="20">
        <v>0</v>
      </c>
      <c r="I241" s="25" t="s">
        <v>126</v>
      </c>
      <c r="J241" s="1" t="s">
        <v>506</v>
      </c>
      <c r="K241" s="1" t="str">
        <f t="shared" si="3"/>
        <v>3.3.90.30.24.03.0021.000031-01 - 131</v>
      </c>
    </row>
    <row r="242" spans="1:11" ht="21" x14ac:dyDescent="0.25">
      <c r="A242" s="16" t="s">
        <v>231</v>
      </c>
      <c r="B242" s="22" t="s">
        <v>87</v>
      </c>
      <c r="C242" s="16" t="s">
        <v>185</v>
      </c>
      <c r="D242" s="16" t="s">
        <v>110</v>
      </c>
      <c r="E242" s="17" t="s">
        <v>221</v>
      </c>
      <c r="F242" s="18">
        <v>131</v>
      </c>
      <c r="G242" s="19" t="s">
        <v>146</v>
      </c>
      <c r="H242" s="20">
        <v>0</v>
      </c>
      <c r="I242" s="25" t="s">
        <v>125</v>
      </c>
      <c r="J242" s="1" t="s">
        <v>507</v>
      </c>
      <c r="K242" s="1" t="str">
        <f t="shared" si="3"/>
        <v>3.3.90.39.79.04.0001.000026-02 - 131</v>
      </c>
    </row>
    <row r="243" spans="1:11" ht="36" x14ac:dyDescent="0.25">
      <c r="A243" s="16" t="s">
        <v>197</v>
      </c>
      <c r="B243" s="22" t="s">
        <v>80</v>
      </c>
      <c r="C243" s="16" t="s">
        <v>276</v>
      </c>
      <c r="D243" s="16" t="s">
        <v>196</v>
      </c>
      <c r="E243" s="17" t="s">
        <v>127</v>
      </c>
      <c r="F243" s="18">
        <v>131</v>
      </c>
      <c r="G243" s="19" t="s">
        <v>146</v>
      </c>
      <c r="H243" s="20">
        <v>0</v>
      </c>
      <c r="I243" s="25" t="s">
        <v>126</v>
      </c>
      <c r="J243" s="1" t="s">
        <v>508</v>
      </c>
      <c r="K243" s="1" t="str">
        <f t="shared" si="3"/>
        <v>3.3.90.30.24.03.0021.000033-01 - 131</v>
      </c>
    </row>
    <row r="244" spans="1:11" ht="24" x14ac:dyDescent="0.25">
      <c r="A244" s="16" t="s">
        <v>227</v>
      </c>
      <c r="B244" s="22" t="s">
        <v>91</v>
      </c>
      <c r="C244" s="16" t="s">
        <v>185</v>
      </c>
      <c r="D244" s="16" t="s">
        <v>113</v>
      </c>
      <c r="E244" s="17" t="s">
        <v>221</v>
      </c>
      <c r="F244" s="18">
        <v>131</v>
      </c>
      <c r="G244" s="19" t="s">
        <v>146</v>
      </c>
      <c r="H244" s="20">
        <v>3</v>
      </c>
      <c r="I244" s="25" t="s">
        <v>125</v>
      </c>
      <c r="J244" s="1" t="s">
        <v>509</v>
      </c>
      <c r="K244" s="1" t="str">
        <f t="shared" si="3"/>
        <v>3.3.90.39.79.04.0001.000056-02 - 131</v>
      </c>
    </row>
    <row r="245" spans="1:11" ht="21" x14ac:dyDescent="0.25">
      <c r="A245" s="16" t="s">
        <v>230</v>
      </c>
      <c r="B245" s="22" t="s">
        <v>86</v>
      </c>
      <c r="C245" s="16" t="s">
        <v>185</v>
      </c>
      <c r="D245" s="16" t="s">
        <v>109</v>
      </c>
      <c r="E245" s="17" t="s">
        <v>221</v>
      </c>
      <c r="F245" s="18">
        <v>131</v>
      </c>
      <c r="G245" s="19" t="s">
        <v>146</v>
      </c>
      <c r="H245" s="20">
        <v>0</v>
      </c>
      <c r="I245" s="25" t="s">
        <v>125</v>
      </c>
      <c r="J245" s="1" t="s">
        <v>510</v>
      </c>
      <c r="K245" s="1" t="str">
        <f t="shared" si="3"/>
        <v>3.3.90.39.79.04.0001.000020-02 - 131</v>
      </c>
    </row>
    <row r="246" spans="1:11" ht="24" x14ac:dyDescent="0.25">
      <c r="A246" s="16" t="s">
        <v>229</v>
      </c>
      <c r="B246" s="22" t="s">
        <v>88</v>
      </c>
      <c r="C246" s="16" t="s">
        <v>185</v>
      </c>
      <c r="D246" s="16" t="s">
        <v>228</v>
      </c>
      <c r="E246" s="17" t="s">
        <v>221</v>
      </c>
      <c r="F246" s="18">
        <v>131</v>
      </c>
      <c r="G246" s="19" t="s">
        <v>146</v>
      </c>
      <c r="H246" s="20">
        <v>14</v>
      </c>
      <c r="I246" s="25" t="s">
        <v>125</v>
      </c>
      <c r="J246" s="1" t="s">
        <v>511</v>
      </c>
      <c r="K246" s="1" t="str">
        <f t="shared" si="3"/>
        <v>3.3.90.39.79.04.0001.000063-01 - 131</v>
      </c>
    </row>
    <row r="247" spans="1:11" ht="21" x14ac:dyDescent="0.25">
      <c r="A247" s="16" t="s">
        <v>256</v>
      </c>
      <c r="B247" s="22" t="s">
        <v>89</v>
      </c>
      <c r="C247" s="16" t="s">
        <v>185</v>
      </c>
      <c r="D247" s="16" t="s">
        <v>111</v>
      </c>
      <c r="E247" s="17" t="s">
        <v>221</v>
      </c>
      <c r="F247" s="18">
        <v>131</v>
      </c>
      <c r="G247" s="19" t="s">
        <v>146</v>
      </c>
      <c r="H247" s="20">
        <v>25</v>
      </c>
      <c r="I247" s="25" t="s">
        <v>125</v>
      </c>
      <c r="J247" s="1" t="s">
        <v>512</v>
      </c>
      <c r="K247" s="1" t="str">
        <f t="shared" si="3"/>
        <v>3.3.90.39.79.04.0001.000053-02 - 131</v>
      </c>
    </row>
    <row r="248" spans="1:11" ht="21" x14ac:dyDescent="0.25">
      <c r="A248" s="16" t="s">
        <v>243</v>
      </c>
      <c r="B248" s="22" t="s">
        <v>84</v>
      </c>
      <c r="C248" s="16" t="s">
        <v>185</v>
      </c>
      <c r="D248" s="16" t="s">
        <v>108</v>
      </c>
      <c r="E248" s="17" t="s">
        <v>221</v>
      </c>
      <c r="F248" s="18">
        <v>131</v>
      </c>
      <c r="G248" s="19" t="s">
        <v>146</v>
      </c>
      <c r="H248" s="20">
        <v>0</v>
      </c>
      <c r="I248" s="25" t="s">
        <v>125</v>
      </c>
      <c r="J248" s="1" t="s">
        <v>513</v>
      </c>
      <c r="K248" s="1" t="str">
        <f t="shared" si="3"/>
        <v>3.3.90.39.79.04.0001.000016-02 - 131</v>
      </c>
    </row>
    <row r="249" spans="1:11" ht="21" x14ac:dyDescent="0.25">
      <c r="A249" s="16" t="s">
        <v>253</v>
      </c>
      <c r="B249" s="22" t="s">
        <v>81</v>
      </c>
      <c r="C249" s="16" t="s">
        <v>185</v>
      </c>
      <c r="D249" s="16" t="s">
        <v>106</v>
      </c>
      <c r="E249" s="17" t="s">
        <v>221</v>
      </c>
      <c r="F249" s="18">
        <v>132</v>
      </c>
      <c r="G249" s="19" t="s">
        <v>147</v>
      </c>
      <c r="H249" s="20">
        <v>7</v>
      </c>
      <c r="I249" s="25" t="s">
        <v>125</v>
      </c>
      <c r="J249" s="1" t="s">
        <v>514</v>
      </c>
      <c r="K249" s="1" t="str">
        <f t="shared" si="3"/>
        <v>3.3.90.39.79.04.0001.000005-02 - 132</v>
      </c>
    </row>
    <row r="250" spans="1:11" ht="21" x14ac:dyDescent="0.25">
      <c r="A250" s="16" t="s">
        <v>255</v>
      </c>
      <c r="B250" s="22" t="s">
        <v>82</v>
      </c>
      <c r="C250" s="16" t="s">
        <v>185</v>
      </c>
      <c r="D250" s="16" t="s">
        <v>254</v>
      </c>
      <c r="E250" s="17" t="s">
        <v>221</v>
      </c>
      <c r="F250" s="18">
        <v>132</v>
      </c>
      <c r="G250" s="19" t="s">
        <v>147</v>
      </c>
      <c r="H250" s="20">
        <v>7</v>
      </c>
      <c r="I250" s="25" t="s">
        <v>125</v>
      </c>
      <c r="J250" s="1" t="s">
        <v>515</v>
      </c>
      <c r="K250" s="1" t="str">
        <f t="shared" si="3"/>
        <v>3.3.90.39.79.04.0001.000009-02 - 132</v>
      </c>
    </row>
    <row r="251" spans="1:11" ht="21" x14ac:dyDescent="0.25">
      <c r="A251" s="16" t="s">
        <v>246</v>
      </c>
      <c r="B251" s="22" t="s">
        <v>92</v>
      </c>
      <c r="C251" s="16" t="s">
        <v>185</v>
      </c>
      <c r="D251" s="16" t="s">
        <v>114</v>
      </c>
      <c r="E251" s="17" t="s">
        <v>221</v>
      </c>
      <c r="F251" s="18">
        <v>132</v>
      </c>
      <c r="G251" s="19" t="s">
        <v>147</v>
      </c>
      <c r="H251" s="20">
        <v>6</v>
      </c>
      <c r="I251" s="25" t="s">
        <v>125</v>
      </c>
      <c r="J251" s="1" t="s">
        <v>516</v>
      </c>
      <c r="K251" s="1" t="str">
        <f t="shared" si="3"/>
        <v>3.3.90.39.79.04.0001.000013-02 - 132</v>
      </c>
    </row>
    <row r="252" spans="1:11" ht="21" x14ac:dyDescent="0.25">
      <c r="A252" s="16" t="s">
        <v>249</v>
      </c>
      <c r="B252" s="22" t="s">
        <v>94</v>
      </c>
      <c r="C252" s="16" t="s">
        <v>185</v>
      </c>
      <c r="D252" s="16" t="s">
        <v>116</v>
      </c>
      <c r="E252" s="17" t="s">
        <v>221</v>
      </c>
      <c r="F252" s="18">
        <v>132</v>
      </c>
      <c r="G252" s="19" t="s">
        <v>147</v>
      </c>
      <c r="H252" s="20">
        <v>6</v>
      </c>
      <c r="I252" s="25" t="s">
        <v>125</v>
      </c>
      <c r="J252" s="1" t="s">
        <v>517</v>
      </c>
      <c r="K252" s="1" t="str">
        <f t="shared" si="3"/>
        <v>3.3.90.39.79.04.0001.000022-02 - 132</v>
      </c>
    </row>
    <row r="253" spans="1:11" ht="21" x14ac:dyDescent="0.25">
      <c r="A253" s="16" t="s">
        <v>258</v>
      </c>
      <c r="B253" s="22" t="s">
        <v>98</v>
      </c>
      <c r="C253" s="16" t="s">
        <v>185</v>
      </c>
      <c r="D253" s="16" t="s">
        <v>120</v>
      </c>
      <c r="E253" s="17" t="s">
        <v>221</v>
      </c>
      <c r="F253" s="18">
        <v>132</v>
      </c>
      <c r="G253" s="19" t="s">
        <v>147</v>
      </c>
      <c r="H253" s="20">
        <v>5</v>
      </c>
      <c r="I253" s="25" t="s">
        <v>125</v>
      </c>
      <c r="J253" s="1" t="s">
        <v>518</v>
      </c>
      <c r="K253" s="1" t="str">
        <f t="shared" si="3"/>
        <v>3.3.90.39.79.04.0001.000057-02 - 132</v>
      </c>
    </row>
    <row r="254" spans="1:11" ht="24" x14ac:dyDescent="0.25">
      <c r="A254" s="16" t="s">
        <v>193</v>
      </c>
      <c r="B254" s="22" t="s">
        <v>102</v>
      </c>
      <c r="C254" s="16" t="s">
        <v>276</v>
      </c>
      <c r="D254" s="16" t="s">
        <v>192</v>
      </c>
      <c r="E254" s="17" t="s">
        <v>127</v>
      </c>
      <c r="F254" s="18">
        <v>132</v>
      </c>
      <c r="G254" s="19" t="s">
        <v>147</v>
      </c>
      <c r="H254" s="20">
        <v>5</v>
      </c>
      <c r="I254" s="25" t="s">
        <v>126</v>
      </c>
      <c r="J254" s="1" t="s">
        <v>519</v>
      </c>
      <c r="K254" s="1" t="str">
        <f t="shared" si="3"/>
        <v>3.3.90.30.24.03.0021.000031-01 - 132</v>
      </c>
    </row>
    <row r="255" spans="1:11" ht="21" x14ac:dyDescent="0.25">
      <c r="A255" s="16" t="s">
        <v>230</v>
      </c>
      <c r="B255" s="22" t="s">
        <v>86</v>
      </c>
      <c r="C255" s="16" t="s">
        <v>185</v>
      </c>
      <c r="D255" s="16" t="s">
        <v>109</v>
      </c>
      <c r="E255" s="17" t="s">
        <v>221</v>
      </c>
      <c r="F255" s="18">
        <v>132</v>
      </c>
      <c r="G255" s="19" t="s">
        <v>147</v>
      </c>
      <c r="H255" s="20">
        <v>15</v>
      </c>
      <c r="I255" s="25" t="s">
        <v>125</v>
      </c>
      <c r="J255" s="1" t="s">
        <v>520</v>
      </c>
      <c r="K255" s="1" t="str">
        <f t="shared" si="3"/>
        <v>3.3.90.39.79.04.0001.000020-02 - 132</v>
      </c>
    </row>
    <row r="256" spans="1:11" ht="21" x14ac:dyDescent="0.25">
      <c r="A256" s="16" t="s">
        <v>257</v>
      </c>
      <c r="B256" s="22" t="s">
        <v>95</v>
      </c>
      <c r="C256" s="16" t="s">
        <v>185</v>
      </c>
      <c r="D256" s="16" t="s">
        <v>117</v>
      </c>
      <c r="E256" s="17" t="s">
        <v>221</v>
      </c>
      <c r="F256" s="18">
        <v>132</v>
      </c>
      <c r="G256" s="19" t="s">
        <v>147</v>
      </c>
      <c r="H256" s="20">
        <v>5</v>
      </c>
      <c r="I256" s="25" t="s">
        <v>125</v>
      </c>
      <c r="J256" s="1" t="s">
        <v>521</v>
      </c>
      <c r="K256" s="1" t="str">
        <f t="shared" si="3"/>
        <v>3.3.90.39.79.04.0001.000023-02 - 132</v>
      </c>
    </row>
    <row r="257" spans="1:11" ht="21" x14ac:dyDescent="0.25">
      <c r="A257" s="16" t="s">
        <v>231</v>
      </c>
      <c r="B257" s="22" t="s">
        <v>87</v>
      </c>
      <c r="C257" s="16" t="s">
        <v>185</v>
      </c>
      <c r="D257" s="16" t="s">
        <v>110</v>
      </c>
      <c r="E257" s="17" t="s">
        <v>221</v>
      </c>
      <c r="F257" s="18">
        <v>132</v>
      </c>
      <c r="G257" s="19" t="s">
        <v>147</v>
      </c>
      <c r="H257" s="20">
        <v>15</v>
      </c>
      <c r="I257" s="25" t="s">
        <v>125</v>
      </c>
      <c r="J257" s="1" t="s">
        <v>522</v>
      </c>
      <c r="K257" s="1" t="str">
        <f t="shared" si="3"/>
        <v>3.3.90.39.79.04.0001.000026-02 - 132</v>
      </c>
    </row>
    <row r="258" spans="1:11" ht="24" x14ac:dyDescent="0.25">
      <c r="A258" s="16" t="s">
        <v>229</v>
      </c>
      <c r="B258" s="22" t="s">
        <v>88</v>
      </c>
      <c r="C258" s="16" t="s">
        <v>185</v>
      </c>
      <c r="D258" s="16" t="s">
        <v>228</v>
      </c>
      <c r="E258" s="17" t="s">
        <v>221</v>
      </c>
      <c r="F258" s="18">
        <v>132</v>
      </c>
      <c r="G258" s="19" t="s">
        <v>147</v>
      </c>
      <c r="H258" s="20">
        <v>20</v>
      </c>
      <c r="I258" s="25" t="s">
        <v>125</v>
      </c>
      <c r="J258" s="1" t="s">
        <v>523</v>
      </c>
      <c r="K258" s="1" t="str">
        <f t="shared" si="3"/>
        <v>3.3.90.39.79.04.0001.000063-01 - 132</v>
      </c>
    </row>
    <row r="259" spans="1:11" ht="24" x14ac:dyDescent="0.25">
      <c r="A259" s="16" t="s">
        <v>227</v>
      </c>
      <c r="B259" s="22" t="s">
        <v>91</v>
      </c>
      <c r="C259" s="16" t="s">
        <v>185</v>
      </c>
      <c r="D259" s="16" t="s">
        <v>113</v>
      </c>
      <c r="E259" s="17" t="s">
        <v>221</v>
      </c>
      <c r="F259" s="18">
        <v>132</v>
      </c>
      <c r="G259" s="19" t="s">
        <v>147</v>
      </c>
      <c r="H259" s="20">
        <v>15</v>
      </c>
      <c r="I259" s="25" t="s">
        <v>125</v>
      </c>
      <c r="J259" s="1" t="s">
        <v>524</v>
      </c>
      <c r="K259" s="1" t="str">
        <f t="shared" ref="K259:K322" si="4">CONCATENATE(A259," - ",F259)</f>
        <v>3.3.90.39.79.04.0001.000056-02 - 132</v>
      </c>
    </row>
    <row r="260" spans="1:11" ht="24" x14ac:dyDescent="0.25">
      <c r="A260" s="16" t="s">
        <v>222</v>
      </c>
      <c r="B260" s="22" t="s">
        <v>85</v>
      </c>
      <c r="C260" s="16" t="s">
        <v>185</v>
      </c>
      <c r="D260" s="16" t="s">
        <v>220</v>
      </c>
      <c r="E260" s="17" t="s">
        <v>221</v>
      </c>
      <c r="F260" s="18">
        <v>132</v>
      </c>
      <c r="G260" s="19" t="s">
        <v>147</v>
      </c>
      <c r="H260" s="20">
        <v>12</v>
      </c>
      <c r="I260" s="25" t="s">
        <v>125</v>
      </c>
      <c r="J260" s="1" t="s">
        <v>525</v>
      </c>
      <c r="K260" s="1" t="str">
        <f t="shared" si="4"/>
        <v>3.3.90.39.79.04.0001.000060-01 - 132</v>
      </c>
    </row>
    <row r="261" spans="1:11" ht="24" x14ac:dyDescent="0.25">
      <c r="A261" s="16" t="s">
        <v>245</v>
      </c>
      <c r="B261" s="16" t="s">
        <v>105</v>
      </c>
      <c r="C261" s="16" t="s">
        <v>185</v>
      </c>
      <c r="D261" s="16" t="s">
        <v>244</v>
      </c>
      <c r="E261" s="17" t="s">
        <v>221</v>
      </c>
      <c r="F261" s="16">
        <v>132</v>
      </c>
      <c r="G261" s="19" t="s">
        <v>147</v>
      </c>
      <c r="H261" s="21">
        <v>40</v>
      </c>
      <c r="I261" s="25" t="s">
        <v>125</v>
      </c>
      <c r="J261" s="1" t="s">
        <v>526</v>
      </c>
      <c r="K261" s="1" t="str">
        <f t="shared" si="4"/>
        <v>3.3.90.39.79.04.0001.000069-01 - 132</v>
      </c>
    </row>
    <row r="262" spans="1:11" ht="36" x14ac:dyDescent="0.25">
      <c r="A262" s="16" t="s">
        <v>195</v>
      </c>
      <c r="B262" s="16" t="s">
        <v>79</v>
      </c>
      <c r="C262" s="16" t="s">
        <v>276</v>
      </c>
      <c r="D262" s="16" t="s">
        <v>194</v>
      </c>
      <c r="E262" s="17" t="s">
        <v>127</v>
      </c>
      <c r="F262" s="16">
        <v>132</v>
      </c>
      <c r="G262" s="19" t="s">
        <v>147</v>
      </c>
      <c r="H262" s="21">
        <v>5</v>
      </c>
      <c r="I262" s="25" t="s">
        <v>126</v>
      </c>
      <c r="J262" s="1" t="s">
        <v>527</v>
      </c>
      <c r="K262" s="1" t="str">
        <f t="shared" si="4"/>
        <v>3.3.90.30.24.03.0021.000032-01 - 132</v>
      </c>
    </row>
    <row r="263" spans="1:11" ht="21" x14ac:dyDescent="0.25">
      <c r="A263" s="16" t="s">
        <v>243</v>
      </c>
      <c r="B263" s="16" t="s">
        <v>84</v>
      </c>
      <c r="C263" s="16" t="s">
        <v>185</v>
      </c>
      <c r="D263" s="16" t="s">
        <v>108</v>
      </c>
      <c r="E263" s="17" t="s">
        <v>221</v>
      </c>
      <c r="F263" s="16">
        <v>132</v>
      </c>
      <c r="G263" s="19" t="s">
        <v>147</v>
      </c>
      <c r="H263" s="21">
        <v>60</v>
      </c>
      <c r="I263" s="25" t="s">
        <v>125</v>
      </c>
      <c r="J263" s="1" t="s">
        <v>528</v>
      </c>
      <c r="K263" s="1" t="str">
        <f t="shared" si="4"/>
        <v>3.3.90.39.79.04.0001.000016-02 - 132</v>
      </c>
    </row>
    <row r="264" spans="1:11" ht="36" x14ac:dyDescent="0.25">
      <c r="A264" s="16" t="s">
        <v>197</v>
      </c>
      <c r="B264" s="16" t="s">
        <v>80</v>
      </c>
      <c r="C264" s="16" t="s">
        <v>276</v>
      </c>
      <c r="D264" s="16" t="s">
        <v>196</v>
      </c>
      <c r="E264" s="17" t="s">
        <v>127</v>
      </c>
      <c r="F264" s="16">
        <v>132</v>
      </c>
      <c r="G264" s="19" t="s">
        <v>147</v>
      </c>
      <c r="H264" s="21">
        <v>5</v>
      </c>
      <c r="I264" s="25" t="s">
        <v>126</v>
      </c>
      <c r="J264" s="1" t="s">
        <v>529</v>
      </c>
      <c r="K264" s="1" t="str">
        <f t="shared" si="4"/>
        <v>3.3.90.30.24.03.0021.000033-01 - 132</v>
      </c>
    </row>
    <row r="265" spans="1:11" ht="21" x14ac:dyDescent="0.25">
      <c r="A265" s="16" t="s">
        <v>246</v>
      </c>
      <c r="B265" s="16" t="s">
        <v>92</v>
      </c>
      <c r="C265" s="16" t="s">
        <v>185</v>
      </c>
      <c r="D265" s="16" t="s">
        <v>114</v>
      </c>
      <c r="E265" s="17" t="s">
        <v>221</v>
      </c>
      <c r="F265" s="16">
        <v>133</v>
      </c>
      <c r="G265" s="19" t="s">
        <v>148</v>
      </c>
      <c r="H265" s="21">
        <v>1</v>
      </c>
      <c r="I265" s="25" t="s">
        <v>125</v>
      </c>
      <c r="J265" s="1" t="s">
        <v>530</v>
      </c>
      <c r="K265" s="1" t="str">
        <f t="shared" si="4"/>
        <v>3.3.90.39.79.04.0001.000013-02 - 133</v>
      </c>
    </row>
    <row r="266" spans="1:11" ht="21" x14ac:dyDescent="0.25">
      <c r="A266" s="16" t="s">
        <v>248</v>
      </c>
      <c r="B266" s="16" t="s">
        <v>93</v>
      </c>
      <c r="C266" s="16" t="s">
        <v>185</v>
      </c>
      <c r="D266" s="16" t="s">
        <v>115</v>
      </c>
      <c r="E266" s="17" t="s">
        <v>221</v>
      </c>
      <c r="F266" s="18">
        <v>133</v>
      </c>
      <c r="G266" s="19" t="s">
        <v>148</v>
      </c>
      <c r="H266" s="20">
        <v>0</v>
      </c>
      <c r="I266" s="25" t="s">
        <v>125</v>
      </c>
      <c r="J266" s="1" t="s">
        <v>531</v>
      </c>
      <c r="K266" s="1" t="str">
        <f t="shared" si="4"/>
        <v>3.3.90.39.79.04.0001.000017-02 - 133</v>
      </c>
    </row>
    <row r="267" spans="1:11" ht="21" x14ac:dyDescent="0.25">
      <c r="A267" s="16" t="s">
        <v>249</v>
      </c>
      <c r="B267" s="16" t="s">
        <v>94</v>
      </c>
      <c r="C267" s="16" t="s">
        <v>185</v>
      </c>
      <c r="D267" s="16" t="s">
        <v>116</v>
      </c>
      <c r="E267" s="17" t="s">
        <v>221</v>
      </c>
      <c r="F267" s="18">
        <v>133</v>
      </c>
      <c r="G267" s="19" t="s">
        <v>148</v>
      </c>
      <c r="H267" s="20">
        <v>0</v>
      </c>
      <c r="I267" s="25" t="s">
        <v>125</v>
      </c>
      <c r="J267" s="1" t="s">
        <v>532</v>
      </c>
      <c r="K267" s="1" t="str">
        <f t="shared" si="4"/>
        <v>3.3.90.39.79.04.0001.000022-02 - 133</v>
      </c>
    </row>
    <row r="268" spans="1:11" ht="21" x14ac:dyDescent="0.25">
      <c r="A268" s="16" t="s">
        <v>247</v>
      </c>
      <c r="B268" s="16" t="s">
        <v>96</v>
      </c>
      <c r="C268" s="16" t="s">
        <v>185</v>
      </c>
      <c r="D268" s="16" t="s">
        <v>118</v>
      </c>
      <c r="E268" s="17" t="s">
        <v>221</v>
      </c>
      <c r="F268" s="18">
        <v>133</v>
      </c>
      <c r="G268" s="19" t="s">
        <v>148</v>
      </c>
      <c r="H268" s="20">
        <v>0</v>
      </c>
      <c r="I268" s="25" t="s">
        <v>125</v>
      </c>
      <c r="J268" s="1" t="s">
        <v>533</v>
      </c>
      <c r="K268" s="1" t="str">
        <f t="shared" si="4"/>
        <v>3.3.90.39.79.04.0001.000027-02 - 133</v>
      </c>
    </row>
    <row r="269" spans="1:11" ht="21" x14ac:dyDescent="0.25">
      <c r="A269" s="16" t="s">
        <v>252</v>
      </c>
      <c r="B269" s="16" t="s">
        <v>90</v>
      </c>
      <c r="C269" s="16" t="s">
        <v>185</v>
      </c>
      <c r="D269" s="16" t="s">
        <v>112</v>
      </c>
      <c r="E269" s="17" t="s">
        <v>221</v>
      </c>
      <c r="F269" s="18">
        <v>133</v>
      </c>
      <c r="G269" s="19" t="s">
        <v>148</v>
      </c>
      <c r="H269" s="20">
        <v>0</v>
      </c>
      <c r="I269" s="25" t="s">
        <v>125</v>
      </c>
      <c r="J269" s="1" t="s">
        <v>534</v>
      </c>
      <c r="K269" s="1" t="str">
        <f t="shared" si="4"/>
        <v>3.3.90.39.79.04.0001.000054-02 - 133</v>
      </c>
    </row>
    <row r="270" spans="1:11" ht="21" x14ac:dyDescent="0.25">
      <c r="A270" s="16" t="s">
        <v>259</v>
      </c>
      <c r="B270" s="16" t="s">
        <v>97</v>
      </c>
      <c r="C270" s="16" t="s">
        <v>185</v>
      </c>
      <c r="D270" s="16" t="s">
        <v>119</v>
      </c>
      <c r="E270" s="17" t="s">
        <v>221</v>
      </c>
      <c r="F270" s="18">
        <v>133</v>
      </c>
      <c r="G270" s="19" t="s">
        <v>148</v>
      </c>
      <c r="H270" s="20">
        <v>0</v>
      </c>
      <c r="I270" s="25" t="s">
        <v>125</v>
      </c>
      <c r="J270" s="1" t="s">
        <v>535</v>
      </c>
      <c r="K270" s="1" t="str">
        <f t="shared" si="4"/>
        <v>3.3.90.39.79.04.0001.000055-02 - 133</v>
      </c>
    </row>
    <row r="271" spans="1:11" ht="21" x14ac:dyDescent="0.25">
      <c r="A271" s="16" t="s">
        <v>258</v>
      </c>
      <c r="B271" s="16" t="s">
        <v>98</v>
      </c>
      <c r="C271" s="16" t="s">
        <v>185</v>
      </c>
      <c r="D271" s="16" t="s">
        <v>120</v>
      </c>
      <c r="E271" s="17" t="s">
        <v>221</v>
      </c>
      <c r="F271" s="18">
        <v>133</v>
      </c>
      <c r="G271" s="19" t="s">
        <v>148</v>
      </c>
      <c r="H271" s="20">
        <v>0</v>
      </c>
      <c r="I271" s="25" t="s">
        <v>125</v>
      </c>
      <c r="J271" s="1" t="s">
        <v>536</v>
      </c>
      <c r="K271" s="1" t="str">
        <f t="shared" si="4"/>
        <v>3.3.90.39.79.04.0001.000057-02 - 133</v>
      </c>
    </row>
    <row r="272" spans="1:11" ht="21" x14ac:dyDescent="0.25">
      <c r="A272" s="16" t="s">
        <v>260</v>
      </c>
      <c r="B272" s="16" t="s">
        <v>99</v>
      </c>
      <c r="C272" s="16" t="s">
        <v>185</v>
      </c>
      <c r="D272" s="16" t="s">
        <v>121</v>
      </c>
      <c r="E272" s="17" t="s">
        <v>221</v>
      </c>
      <c r="F272" s="18">
        <v>133</v>
      </c>
      <c r="G272" s="19" t="s">
        <v>148</v>
      </c>
      <c r="H272" s="20">
        <v>0</v>
      </c>
      <c r="I272" s="25" t="s">
        <v>125</v>
      </c>
      <c r="J272" s="1" t="s">
        <v>537</v>
      </c>
      <c r="K272" s="1" t="str">
        <f t="shared" si="4"/>
        <v>3.3.90.39.79.04.0001.000058-02 - 133</v>
      </c>
    </row>
    <row r="273" spans="1:11" ht="21" x14ac:dyDescent="0.25">
      <c r="A273" s="16" t="s">
        <v>251</v>
      </c>
      <c r="B273" s="16" t="s">
        <v>100</v>
      </c>
      <c r="C273" s="16" t="s">
        <v>185</v>
      </c>
      <c r="D273" s="16" t="s">
        <v>122</v>
      </c>
      <c r="E273" s="17" t="s">
        <v>221</v>
      </c>
      <c r="F273" s="18">
        <v>133</v>
      </c>
      <c r="G273" s="19" t="s">
        <v>148</v>
      </c>
      <c r="H273" s="20">
        <v>0</v>
      </c>
      <c r="I273" s="25" t="s">
        <v>125</v>
      </c>
      <c r="J273" s="1" t="s">
        <v>538</v>
      </c>
      <c r="K273" s="1" t="str">
        <f t="shared" si="4"/>
        <v>3.3.90.39.79.04.0001.000059-02 - 133</v>
      </c>
    </row>
    <row r="274" spans="1:11" ht="21" x14ac:dyDescent="0.25">
      <c r="A274" s="16" t="s">
        <v>257</v>
      </c>
      <c r="B274" s="16" t="s">
        <v>95</v>
      </c>
      <c r="C274" s="16" t="s">
        <v>185</v>
      </c>
      <c r="D274" s="16" t="s">
        <v>117</v>
      </c>
      <c r="E274" s="17" t="s">
        <v>221</v>
      </c>
      <c r="F274" s="18">
        <v>133</v>
      </c>
      <c r="G274" s="19" t="s">
        <v>148</v>
      </c>
      <c r="H274" s="20">
        <v>0</v>
      </c>
      <c r="I274" s="25" t="s">
        <v>125</v>
      </c>
      <c r="J274" s="1" t="s">
        <v>539</v>
      </c>
      <c r="K274" s="1" t="str">
        <f t="shared" si="4"/>
        <v>3.3.90.39.79.04.0001.000023-02 - 133</v>
      </c>
    </row>
    <row r="275" spans="1:11" ht="36" x14ac:dyDescent="0.25">
      <c r="A275" s="16" t="s">
        <v>195</v>
      </c>
      <c r="B275" s="16" t="s">
        <v>79</v>
      </c>
      <c r="C275" s="16" t="s">
        <v>276</v>
      </c>
      <c r="D275" s="16" t="s">
        <v>194</v>
      </c>
      <c r="E275" s="17" t="s">
        <v>127</v>
      </c>
      <c r="F275" s="18">
        <v>133</v>
      </c>
      <c r="G275" s="19" t="s">
        <v>148</v>
      </c>
      <c r="H275" s="20">
        <v>30</v>
      </c>
      <c r="I275" s="25" t="s">
        <v>126</v>
      </c>
      <c r="J275" s="1" t="s">
        <v>540</v>
      </c>
      <c r="K275" s="1" t="str">
        <f t="shared" si="4"/>
        <v>3.3.90.30.24.03.0021.000032-01 - 133</v>
      </c>
    </row>
    <row r="276" spans="1:11" ht="36" x14ac:dyDescent="0.25">
      <c r="A276" s="16" t="s">
        <v>197</v>
      </c>
      <c r="B276" s="16" t="s">
        <v>80</v>
      </c>
      <c r="C276" s="16" t="s">
        <v>276</v>
      </c>
      <c r="D276" s="16" t="s">
        <v>196</v>
      </c>
      <c r="E276" s="17" t="s">
        <v>127</v>
      </c>
      <c r="F276" s="18">
        <v>133</v>
      </c>
      <c r="G276" s="19" t="s">
        <v>148</v>
      </c>
      <c r="H276" s="20">
        <v>20</v>
      </c>
      <c r="I276" s="25" t="s">
        <v>126</v>
      </c>
      <c r="J276" s="1" t="s">
        <v>541</v>
      </c>
      <c r="K276" s="1" t="str">
        <f t="shared" si="4"/>
        <v>3.3.90.30.24.03.0021.000033-01 - 133</v>
      </c>
    </row>
    <row r="277" spans="1:11" ht="24" x14ac:dyDescent="0.25">
      <c r="A277" s="16" t="s">
        <v>193</v>
      </c>
      <c r="B277" s="16" t="s">
        <v>102</v>
      </c>
      <c r="C277" s="16" t="s">
        <v>276</v>
      </c>
      <c r="D277" s="16" t="s">
        <v>192</v>
      </c>
      <c r="E277" s="17" t="s">
        <v>127</v>
      </c>
      <c r="F277" s="18">
        <v>133</v>
      </c>
      <c r="G277" s="19" t="s">
        <v>148</v>
      </c>
      <c r="H277" s="20">
        <v>30</v>
      </c>
      <c r="I277" s="25" t="s">
        <v>126</v>
      </c>
      <c r="J277" s="1" t="s">
        <v>542</v>
      </c>
      <c r="K277" s="1" t="str">
        <f t="shared" si="4"/>
        <v>3.3.90.30.24.03.0021.000031-01 - 133</v>
      </c>
    </row>
    <row r="278" spans="1:11" ht="21" x14ac:dyDescent="0.25">
      <c r="A278" s="16" t="s">
        <v>255</v>
      </c>
      <c r="B278" s="16" t="s">
        <v>82</v>
      </c>
      <c r="C278" s="16" t="s">
        <v>185</v>
      </c>
      <c r="D278" s="16" t="s">
        <v>254</v>
      </c>
      <c r="E278" s="17" t="s">
        <v>221</v>
      </c>
      <c r="F278" s="18">
        <v>133</v>
      </c>
      <c r="G278" s="19" t="s">
        <v>148</v>
      </c>
      <c r="H278" s="20">
        <v>0</v>
      </c>
      <c r="I278" s="25" t="s">
        <v>125</v>
      </c>
      <c r="J278" s="1" t="s">
        <v>543</v>
      </c>
      <c r="K278" s="1" t="str">
        <f t="shared" si="4"/>
        <v>3.3.90.39.79.04.0001.000009-02 - 133</v>
      </c>
    </row>
    <row r="279" spans="1:11" ht="21" x14ac:dyDescent="0.25">
      <c r="A279" s="16" t="s">
        <v>243</v>
      </c>
      <c r="B279" s="16" t="s">
        <v>84</v>
      </c>
      <c r="C279" s="16" t="s">
        <v>185</v>
      </c>
      <c r="D279" s="16" t="s">
        <v>108</v>
      </c>
      <c r="E279" s="17" t="s">
        <v>221</v>
      </c>
      <c r="F279" s="18">
        <v>133</v>
      </c>
      <c r="G279" s="19" t="s">
        <v>148</v>
      </c>
      <c r="H279" s="20">
        <v>20</v>
      </c>
      <c r="I279" s="25" t="s">
        <v>125</v>
      </c>
      <c r="J279" s="1" t="s">
        <v>544</v>
      </c>
      <c r="K279" s="1" t="str">
        <f t="shared" si="4"/>
        <v>3.3.90.39.79.04.0001.000016-02 - 133</v>
      </c>
    </row>
    <row r="280" spans="1:11" ht="21" x14ac:dyDescent="0.25">
      <c r="A280" s="16" t="s">
        <v>242</v>
      </c>
      <c r="B280" s="16" t="s">
        <v>103</v>
      </c>
      <c r="C280" s="16" t="s">
        <v>185</v>
      </c>
      <c r="D280" s="16" t="s">
        <v>124</v>
      </c>
      <c r="E280" s="17" t="s">
        <v>221</v>
      </c>
      <c r="F280" s="18">
        <v>133</v>
      </c>
      <c r="G280" s="19" t="s">
        <v>148</v>
      </c>
      <c r="H280" s="20">
        <v>10</v>
      </c>
      <c r="I280" s="25" t="s">
        <v>125</v>
      </c>
      <c r="J280" s="1" t="s">
        <v>545</v>
      </c>
      <c r="K280" s="1" t="str">
        <f t="shared" si="4"/>
        <v>3.3.90.39.79.04.0001.000018-02 - 133</v>
      </c>
    </row>
    <row r="281" spans="1:11" ht="24" x14ac:dyDescent="0.25">
      <c r="A281" s="16" t="s">
        <v>222</v>
      </c>
      <c r="B281" s="16" t="s">
        <v>85</v>
      </c>
      <c r="C281" s="16" t="s">
        <v>185</v>
      </c>
      <c r="D281" s="16" t="s">
        <v>220</v>
      </c>
      <c r="E281" s="17" t="s">
        <v>221</v>
      </c>
      <c r="F281" s="18">
        <v>133</v>
      </c>
      <c r="G281" s="19" t="s">
        <v>148</v>
      </c>
      <c r="H281" s="20">
        <v>30</v>
      </c>
      <c r="I281" s="25" t="s">
        <v>125</v>
      </c>
      <c r="J281" s="1" t="s">
        <v>546</v>
      </c>
      <c r="K281" s="1" t="str">
        <f t="shared" si="4"/>
        <v>3.3.90.39.79.04.0001.000060-01 - 133</v>
      </c>
    </row>
    <row r="282" spans="1:11" ht="24" x14ac:dyDescent="0.25">
      <c r="A282" s="16" t="s">
        <v>245</v>
      </c>
      <c r="B282" s="16" t="s">
        <v>105</v>
      </c>
      <c r="C282" s="16" t="s">
        <v>185</v>
      </c>
      <c r="D282" s="16" t="s">
        <v>244</v>
      </c>
      <c r="E282" s="17" t="s">
        <v>221</v>
      </c>
      <c r="F282" s="18">
        <v>133</v>
      </c>
      <c r="G282" s="19" t="s">
        <v>148</v>
      </c>
      <c r="H282" s="20">
        <v>10</v>
      </c>
      <c r="I282" s="25" t="s">
        <v>125</v>
      </c>
      <c r="J282" s="1" t="s">
        <v>547</v>
      </c>
      <c r="K282" s="1" t="str">
        <f t="shared" si="4"/>
        <v>3.3.90.39.79.04.0001.000069-01 - 133</v>
      </c>
    </row>
    <row r="283" spans="1:11" ht="21" x14ac:dyDescent="0.25">
      <c r="A283" s="16" t="s">
        <v>231</v>
      </c>
      <c r="B283" s="16" t="s">
        <v>87</v>
      </c>
      <c r="C283" s="16" t="s">
        <v>185</v>
      </c>
      <c r="D283" s="16" t="s">
        <v>110</v>
      </c>
      <c r="E283" s="17" t="s">
        <v>221</v>
      </c>
      <c r="F283" s="18">
        <v>133</v>
      </c>
      <c r="G283" s="19" t="s">
        <v>148</v>
      </c>
      <c r="H283" s="20">
        <v>10</v>
      </c>
      <c r="I283" s="25" t="s">
        <v>125</v>
      </c>
      <c r="J283" s="1" t="s">
        <v>548</v>
      </c>
      <c r="K283" s="1" t="str">
        <f t="shared" si="4"/>
        <v>3.3.90.39.79.04.0001.000026-02 - 133</v>
      </c>
    </row>
    <row r="284" spans="1:11" ht="24" x14ac:dyDescent="0.25">
      <c r="A284" s="16" t="s">
        <v>227</v>
      </c>
      <c r="B284" s="16" t="s">
        <v>91</v>
      </c>
      <c r="C284" s="16" t="s">
        <v>185</v>
      </c>
      <c r="D284" s="16" t="s">
        <v>113</v>
      </c>
      <c r="E284" s="17" t="s">
        <v>221</v>
      </c>
      <c r="F284" s="18">
        <v>133</v>
      </c>
      <c r="G284" s="19" t="s">
        <v>148</v>
      </c>
      <c r="H284" s="20">
        <v>20</v>
      </c>
      <c r="I284" s="25" t="s">
        <v>125</v>
      </c>
      <c r="J284" s="1" t="s">
        <v>549</v>
      </c>
      <c r="K284" s="1" t="str">
        <f t="shared" si="4"/>
        <v>3.3.90.39.79.04.0001.000056-02 - 133</v>
      </c>
    </row>
    <row r="285" spans="1:11" ht="21" x14ac:dyDescent="0.25">
      <c r="A285" s="16" t="s">
        <v>250</v>
      </c>
      <c r="B285" s="16" t="s">
        <v>83</v>
      </c>
      <c r="C285" s="16" t="s">
        <v>185</v>
      </c>
      <c r="D285" s="16" t="s">
        <v>107</v>
      </c>
      <c r="E285" s="17" t="s">
        <v>221</v>
      </c>
      <c r="F285" s="18">
        <v>133</v>
      </c>
      <c r="G285" s="19" t="s">
        <v>148</v>
      </c>
      <c r="H285" s="20">
        <v>0</v>
      </c>
      <c r="I285" s="25" t="s">
        <v>125</v>
      </c>
      <c r="J285" s="1" t="s">
        <v>550</v>
      </c>
      <c r="K285" s="1" t="str">
        <f t="shared" si="4"/>
        <v>3.3.90.39.79.04.0001.000012-02 - 133</v>
      </c>
    </row>
    <row r="286" spans="1:11" ht="21" x14ac:dyDescent="0.25">
      <c r="A286" s="16" t="s">
        <v>230</v>
      </c>
      <c r="B286" s="16" t="s">
        <v>86</v>
      </c>
      <c r="C286" s="16" t="s">
        <v>185</v>
      </c>
      <c r="D286" s="16" t="s">
        <v>109</v>
      </c>
      <c r="E286" s="17" t="s">
        <v>221</v>
      </c>
      <c r="F286" s="18">
        <v>133</v>
      </c>
      <c r="G286" s="19" t="s">
        <v>148</v>
      </c>
      <c r="H286" s="20">
        <v>20</v>
      </c>
      <c r="I286" s="25" t="s">
        <v>125</v>
      </c>
      <c r="J286" s="1" t="s">
        <v>551</v>
      </c>
      <c r="K286" s="1" t="str">
        <f t="shared" si="4"/>
        <v>3.3.90.39.79.04.0001.000020-02 - 133</v>
      </c>
    </row>
    <row r="287" spans="1:11" ht="24" x14ac:dyDescent="0.25">
      <c r="A287" s="16" t="s">
        <v>229</v>
      </c>
      <c r="B287" s="16" t="s">
        <v>88</v>
      </c>
      <c r="C287" s="16" t="s">
        <v>185</v>
      </c>
      <c r="D287" s="16" t="s">
        <v>228</v>
      </c>
      <c r="E287" s="17" t="s">
        <v>221</v>
      </c>
      <c r="F287" s="18">
        <v>133</v>
      </c>
      <c r="G287" s="19" t="s">
        <v>148</v>
      </c>
      <c r="H287" s="20">
        <v>30</v>
      </c>
      <c r="I287" s="25" t="s">
        <v>125</v>
      </c>
      <c r="J287" s="1" t="s">
        <v>552</v>
      </c>
      <c r="K287" s="1" t="str">
        <f t="shared" si="4"/>
        <v>3.3.90.39.79.04.0001.000063-01 - 133</v>
      </c>
    </row>
    <row r="288" spans="1:11" ht="21" x14ac:dyDescent="0.25">
      <c r="A288" s="16" t="s">
        <v>256</v>
      </c>
      <c r="B288" s="16" t="s">
        <v>89</v>
      </c>
      <c r="C288" s="16" t="s">
        <v>185</v>
      </c>
      <c r="D288" s="16" t="s">
        <v>111</v>
      </c>
      <c r="E288" s="17" t="s">
        <v>221</v>
      </c>
      <c r="F288" s="18">
        <v>133</v>
      </c>
      <c r="G288" s="19" t="s">
        <v>148</v>
      </c>
      <c r="H288" s="20">
        <v>0</v>
      </c>
      <c r="I288" s="25" t="s">
        <v>125</v>
      </c>
      <c r="J288" s="1" t="s">
        <v>553</v>
      </c>
      <c r="K288" s="1" t="str">
        <f t="shared" si="4"/>
        <v>3.3.90.39.79.04.0001.000053-02 - 133</v>
      </c>
    </row>
    <row r="289" spans="1:11" ht="21" x14ac:dyDescent="0.25">
      <c r="A289" s="16" t="s">
        <v>243</v>
      </c>
      <c r="B289" s="16" t="s">
        <v>84</v>
      </c>
      <c r="C289" s="16" t="s">
        <v>185</v>
      </c>
      <c r="D289" s="16" t="s">
        <v>108</v>
      </c>
      <c r="E289" s="17" t="s">
        <v>221</v>
      </c>
      <c r="F289" s="18">
        <v>134</v>
      </c>
      <c r="G289" s="19" t="s">
        <v>149</v>
      </c>
      <c r="H289" s="20">
        <v>0</v>
      </c>
      <c r="I289" s="25" t="s">
        <v>125</v>
      </c>
      <c r="J289" s="1" t="s">
        <v>554</v>
      </c>
      <c r="K289" s="1" t="str">
        <f t="shared" si="4"/>
        <v>3.3.90.39.79.04.0001.000016-02 - 134</v>
      </c>
    </row>
    <row r="290" spans="1:11" ht="36" x14ac:dyDescent="0.25">
      <c r="A290" s="16" t="s">
        <v>195</v>
      </c>
      <c r="B290" s="16" t="s">
        <v>79</v>
      </c>
      <c r="C290" s="16" t="s">
        <v>276</v>
      </c>
      <c r="D290" s="16" t="s">
        <v>194</v>
      </c>
      <c r="E290" s="17" t="s">
        <v>127</v>
      </c>
      <c r="F290" s="18">
        <v>134</v>
      </c>
      <c r="G290" s="19" t="s">
        <v>149</v>
      </c>
      <c r="H290" s="20">
        <v>0</v>
      </c>
      <c r="I290" s="25" t="s">
        <v>126</v>
      </c>
      <c r="J290" s="1" t="s">
        <v>555</v>
      </c>
      <c r="K290" s="1" t="str">
        <f t="shared" si="4"/>
        <v>3.3.90.30.24.03.0021.000032-01 - 134</v>
      </c>
    </row>
    <row r="291" spans="1:11" ht="36" x14ac:dyDescent="0.25">
      <c r="A291" s="16" t="s">
        <v>197</v>
      </c>
      <c r="B291" s="16" t="s">
        <v>80</v>
      </c>
      <c r="C291" s="16" t="s">
        <v>276</v>
      </c>
      <c r="D291" s="16" t="s">
        <v>196</v>
      </c>
      <c r="E291" s="17" t="s">
        <v>127</v>
      </c>
      <c r="F291" s="18">
        <v>134</v>
      </c>
      <c r="G291" s="19" t="s">
        <v>149</v>
      </c>
      <c r="H291" s="20">
        <v>0</v>
      </c>
      <c r="I291" s="25" t="s">
        <v>126</v>
      </c>
      <c r="J291" s="1" t="s">
        <v>556</v>
      </c>
      <c r="K291" s="1" t="str">
        <f t="shared" si="4"/>
        <v>3.3.90.30.24.03.0021.000033-01 - 134</v>
      </c>
    </row>
    <row r="292" spans="1:11" ht="24" x14ac:dyDescent="0.25">
      <c r="A292" s="16" t="s">
        <v>193</v>
      </c>
      <c r="B292" s="16" t="s">
        <v>102</v>
      </c>
      <c r="C292" s="16" t="s">
        <v>276</v>
      </c>
      <c r="D292" s="16" t="s">
        <v>192</v>
      </c>
      <c r="E292" s="17" t="s">
        <v>127</v>
      </c>
      <c r="F292" s="18">
        <v>135</v>
      </c>
      <c r="G292" s="19" t="s">
        <v>150</v>
      </c>
      <c r="H292" s="20">
        <v>0</v>
      </c>
      <c r="I292" s="25" t="s">
        <v>126</v>
      </c>
      <c r="J292" s="1" t="s">
        <v>557</v>
      </c>
      <c r="K292" s="1" t="str">
        <f t="shared" si="4"/>
        <v>3.3.90.30.24.03.0021.000031-01 - 135</v>
      </c>
    </row>
    <row r="293" spans="1:11" ht="21" x14ac:dyDescent="0.25">
      <c r="A293" s="16" t="s">
        <v>255</v>
      </c>
      <c r="B293" s="16" t="s">
        <v>82</v>
      </c>
      <c r="C293" s="16" t="s">
        <v>185</v>
      </c>
      <c r="D293" s="16" t="s">
        <v>254</v>
      </c>
      <c r="E293" s="17" t="s">
        <v>221</v>
      </c>
      <c r="F293" s="18">
        <v>135</v>
      </c>
      <c r="G293" s="19" t="s">
        <v>150</v>
      </c>
      <c r="H293" s="20">
        <v>0</v>
      </c>
      <c r="I293" s="25" t="s">
        <v>125</v>
      </c>
      <c r="J293" s="1" t="s">
        <v>558</v>
      </c>
      <c r="K293" s="1" t="str">
        <f t="shared" si="4"/>
        <v>3.3.90.39.79.04.0001.000009-02 - 135</v>
      </c>
    </row>
    <row r="294" spans="1:11" ht="21" x14ac:dyDescent="0.25">
      <c r="A294" s="16" t="s">
        <v>242</v>
      </c>
      <c r="B294" s="16" t="s">
        <v>103</v>
      </c>
      <c r="C294" s="16" t="s">
        <v>185</v>
      </c>
      <c r="D294" s="16" t="s">
        <v>124</v>
      </c>
      <c r="E294" s="17" t="s">
        <v>221</v>
      </c>
      <c r="F294" s="18">
        <v>135</v>
      </c>
      <c r="G294" s="19" t="s">
        <v>150</v>
      </c>
      <c r="H294" s="20">
        <v>0</v>
      </c>
      <c r="I294" s="25" t="s">
        <v>125</v>
      </c>
      <c r="J294" s="1" t="s">
        <v>559</v>
      </c>
      <c r="K294" s="1" t="str">
        <f t="shared" si="4"/>
        <v>3.3.90.39.79.04.0001.000018-02 - 135</v>
      </c>
    </row>
    <row r="295" spans="1:11" ht="21" x14ac:dyDescent="0.25">
      <c r="A295" s="16" t="s">
        <v>231</v>
      </c>
      <c r="B295" s="16" t="s">
        <v>87</v>
      </c>
      <c r="C295" s="16" t="s">
        <v>185</v>
      </c>
      <c r="D295" s="16" t="s">
        <v>110</v>
      </c>
      <c r="E295" s="17" t="s">
        <v>221</v>
      </c>
      <c r="F295" s="18">
        <v>135</v>
      </c>
      <c r="G295" s="19" t="s">
        <v>150</v>
      </c>
      <c r="H295" s="20">
        <v>0</v>
      </c>
      <c r="I295" s="25" t="s">
        <v>125</v>
      </c>
      <c r="J295" s="1" t="s">
        <v>560</v>
      </c>
      <c r="K295" s="1" t="str">
        <f t="shared" si="4"/>
        <v>3.3.90.39.79.04.0001.000026-02 - 135</v>
      </c>
    </row>
    <row r="296" spans="1:11" ht="24" x14ac:dyDescent="0.25">
      <c r="A296" s="16" t="s">
        <v>222</v>
      </c>
      <c r="B296" s="16" t="s">
        <v>85</v>
      </c>
      <c r="C296" s="16" t="s">
        <v>185</v>
      </c>
      <c r="D296" s="16" t="s">
        <v>220</v>
      </c>
      <c r="E296" s="17" t="s">
        <v>221</v>
      </c>
      <c r="F296" s="18">
        <v>135</v>
      </c>
      <c r="G296" s="19" t="s">
        <v>150</v>
      </c>
      <c r="H296" s="20">
        <v>0</v>
      </c>
      <c r="I296" s="25" t="s">
        <v>125</v>
      </c>
      <c r="J296" s="1" t="s">
        <v>561</v>
      </c>
      <c r="K296" s="1" t="str">
        <f t="shared" si="4"/>
        <v>3.3.90.39.79.04.0001.000060-01 - 135</v>
      </c>
    </row>
    <row r="297" spans="1:11" ht="24" x14ac:dyDescent="0.25">
      <c r="A297" s="16" t="s">
        <v>229</v>
      </c>
      <c r="B297" s="16" t="s">
        <v>88</v>
      </c>
      <c r="C297" s="16" t="s">
        <v>185</v>
      </c>
      <c r="D297" s="16" t="s">
        <v>228</v>
      </c>
      <c r="E297" s="17" t="s">
        <v>221</v>
      </c>
      <c r="F297" s="18">
        <v>135</v>
      </c>
      <c r="G297" s="19" t="s">
        <v>150</v>
      </c>
      <c r="H297" s="20">
        <v>0</v>
      </c>
      <c r="I297" s="25" t="s">
        <v>125</v>
      </c>
      <c r="J297" s="1" t="s">
        <v>562</v>
      </c>
      <c r="K297" s="1" t="str">
        <f t="shared" si="4"/>
        <v>3.3.90.39.79.04.0001.000063-01 - 135</v>
      </c>
    </row>
    <row r="298" spans="1:11" ht="21" x14ac:dyDescent="0.25">
      <c r="A298" s="16" t="s">
        <v>243</v>
      </c>
      <c r="B298" s="16" t="s">
        <v>84</v>
      </c>
      <c r="C298" s="16" t="s">
        <v>185</v>
      </c>
      <c r="D298" s="16" t="s">
        <v>108</v>
      </c>
      <c r="E298" s="17" t="s">
        <v>221</v>
      </c>
      <c r="F298" s="18">
        <v>135</v>
      </c>
      <c r="G298" s="19" t="s">
        <v>150</v>
      </c>
      <c r="H298" s="20">
        <v>0</v>
      </c>
      <c r="I298" s="25" t="s">
        <v>125</v>
      </c>
      <c r="J298" s="1" t="s">
        <v>563</v>
      </c>
      <c r="K298" s="1" t="str">
        <f t="shared" si="4"/>
        <v>3.3.90.39.79.04.0001.000016-02 - 135</v>
      </c>
    </row>
    <row r="299" spans="1:11" ht="24" x14ac:dyDescent="0.25">
      <c r="A299" s="16" t="s">
        <v>245</v>
      </c>
      <c r="B299" s="16" t="s">
        <v>105</v>
      </c>
      <c r="C299" s="16" t="s">
        <v>185</v>
      </c>
      <c r="D299" s="16" t="s">
        <v>244</v>
      </c>
      <c r="E299" s="17" t="s">
        <v>221</v>
      </c>
      <c r="F299" s="18">
        <v>135</v>
      </c>
      <c r="G299" s="19" t="s">
        <v>150</v>
      </c>
      <c r="H299" s="20">
        <v>0</v>
      </c>
      <c r="I299" s="25" t="s">
        <v>125</v>
      </c>
      <c r="J299" s="1" t="s">
        <v>564</v>
      </c>
      <c r="K299" s="1" t="str">
        <f t="shared" si="4"/>
        <v>3.3.90.39.79.04.0001.000069-01 - 135</v>
      </c>
    </row>
    <row r="300" spans="1:11" ht="36" x14ac:dyDescent="0.25">
      <c r="A300" s="16" t="s">
        <v>195</v>
      </c>
      <c r="B300" s="16" t="s">
        <v>79</v>
      </c>
      <c r="C300" s="16" t="s">
        <v>276</v>
      </c>
      <c r="D300" s="16" t="s">
        <v>194</v>
      </c>
      <c r="E300" s="17" t="s">
        <v>127</v>
      </c>
      <c r="F300" s="18">
        <v>135</v>
      </c>
      <c r="G300" s="19" t="s">
        <v>150</v>
      </c>
      <c r="H300" s="20">
        <v>0</v>
      </c>
      <c r="I300" s="25" t="s">
        <v>126</v>
      </c>
      <c r="J300" s="1" t="s">
        <v>565</v>
      </c>
      <c r="K300" s="1" t="str">
        <f t="shared" si="4"/>
        <v>3.3.90.30.24.03.0021.000032-01 - 135</v>
      </c>
    </row>
    <row r="301" spans="1:11" ht="21" x14ac:dyDescent="0.25">
      <c r="A301" s="16" t="s">
        <v>256</v>
      </c>
      <c r="B301" s="16" t="s">
        <v>89</v>
      </c>
      <c r="C301" s="16" t="s">
        <v>185</v>
      </c>
      <c r="D301" s="16" t="s">
        <v>111</v>
      </c>
      <c r="E301" s="17" t="s">
        <v>221</v>
      </c>
      <c r="F301" s="18">
        <v>135</v>
      </c>
      <c r="G301" s="19" t="s">
        <v>150</v>
      </c>
      <c r="H301" s="20">
        <v>0</v>
      </c>
      <c r="I301" s="25" t="s">
        <v>125</v>
      </c>
      <c r="J301" s="1" t="s">
        <v>566</v>
      </c>
      <c r="K301" s="1" t="str">
        <f t="shared" si="4"/>
        <v>3.3.90.39.79.04.0001.000053-02 - 135</v>
      </c>
    </row>
    <row r="302" spans="1:11" ht="21" x14ac:dyDescent="0.25">
      <c r="A302" s="16" t="s">
        <v>257</v>
      </c>
      <c r="B302" s="16" t="s">
        <v>95</v>
      </c>
      <c r="C302" s="16" t="s">
        <v>185</v>
      </c>
      <c r="D302" s="16" t="s">
        <v>117</v>
      </c>
      <c r="E302" s="17" t="s">
        <v>221</v>
      </c>
      <c r="F302" s="18">
        <v>136</v>
      </c>
      <c r="G302" s="19" t="s">
        <v>151</v>
      </c>
      <c r="H302" s="20">
        <v>0</v>
      </c>
      <c r="I302" s="25" t="s">
        <v>125</v>
      </c>
      <c r="J302" s="1" t="s">
        <v>567</v>
      </c>
      <c r="K302" s="1" t="str">
        <f t="shared" si="4"/>
        <v>3.3.90.39.79.04.0001.000023-02 - 136</v>
      </c>
    </row>
    <row r="303" spans="1:11" ht="21" x14ac:dyDescent="0.25">
      <c r="A303" s="16" t="s">
        <v>243</v>
      </c>
      <c r="B303" s="16" t="s">
        <v>84</v>
      </c>
      <c r="C303" s="16" t="s">
        <v>185</v>
      </c>
      <c r="D303" s="16" t="s">
        <v>108</v>
      </c>
      <c r="E303" s="17" t="s">
        <v>221</v>
      </c>
      <c r="F303" s="18">
        <v>136</v>
      </c>
      <c r="G303" s="19" t="s">
        <v>151</v>
      </c>
      <c r="H303" s="20">
        <v>0</v>
      </c>
      <c r="I303" s="25" t="s">
        <v>125</v>
      </c>
      <c r="J303" s="1" t="s">
        <v>568</v>
      </c>
      <c r="K303" s="1" t="str">
        <f t="shared" si="4"/>
        <v>3.3.90.39.79.04.0001.000016-02 - 136</v>
      </c>
    </row>
    <row r="304" spans="1:11" ht="21" x14ac:dyDescent="0.25">
      <c r="A304" s="16" t="s">
        <v>230</v>
      </c>
      <c r="B304" s="16" t="s">
        <v>86</v>
      </c>
      <c r="C304" s="16" t="s">
        <v>185</v>
      </c>
      <c r="D304" s="16" t="s">
        <v>109</v>
      </c>
      <c r="E304" s="17" t="s">
        <v>221</v>
      </c>
      <c r="F304" s="18">
        <v>136</v>
      </c>
      <c r="G304" s="19" t="s">
        <v>151</v>
      </c>
      <c r="H304" s="20">
        <v>0</v>
      </c>
      <c r="I304" s="25" t="s">
        <v>125</v>
      </c>
      <c r="J304" s="1" t="s">
        <v>569</v>
      </c>
      <c r="K304" s="1" t="str">
        <f t="shared" si="4"/>
        <v>3.3.90.39.79.04.0001.000020-02 - 136</v>
      </c>
    </row>
    <row r="305" spans="1:11" ht="24" x14ac:dyDescent="0.25">
      <c r="A305" s="16" t="s">
        <v>193</v>
      </c>
      <c r="B305" s="16" t="s">
        <v>102</v>
      </c>
      <c r="C305" s="16" t="s">
        <v>276</v>
      </c>
      <c r="D305" s="16" t="s">
        <v>192</v>
      </c>
      <c r="E305" s="17" t="s">
        <v>127</v>
      </c>
      <c r="F305" s="18">
        <v>136</v>
      </c>
      <c r="G305" s="19" t="s">
        <v>151</v>
      </c>
      <c r="H305" s="20">
        <v>0</v>
      </c>
      <c r="I305" s="25" t="s">
        <v>126</v>
      </c>
      <c r="J305" s="1" t="s">
        <v>570</v>
      </c>
      <c r="K305" s="1" t="str">
        <f t="shared" si="4"/>
        <v>3.3.90.30.24.03.0021.000031-01 - 136</v>
      </c>
    </row>
    <row r="306" spans="1:11" ht="21" x14ac:dyDescent="0.25">
      <c r="A306" s="16" t="s">
        <v>253</v>
      </c>
      <c r="B306" s="16" t="s">
        <v>81</v>
      </c>
      <c r="C306" s="16" t="s">
        <v>185</v>
      </c>
      <c r="D306" s="16" t="s">
        <v>106</v>
      </c>
      <c r="E306" s="17" t="s">
        <v>221</v>
      </c>
      <c r="F306" s="18">
        <v>136</v>
      </c>
      <c r="G306" s="19" t="s">
        <v>151</v>
      </c>
      <c r="H306" s="20">
        <v>0</v>
      </c>
      <c r="I306" s="25" t="s">
        <v>125</v>
      </c>
      <c r="J306" s="1" t="s">
        <v>571</v>
      </c>
      <c r="K306" s="1" t="str">
        <f t="shared" si="4"/>
        <v>3.3.90.39.79.04.0001.000005-02 - 136</v>
      </c>
    </row>
    <row r="307" spans="1:11" ht="24" x14ac:dyDescent="0.25">
      <c r="A307" s="16" t="s">
        <v>222</v>
      </c>
      <c r="B307" s="16" t="s">
        <v>85</v>
      </c>
      <c r="C307" s="16" t="s">
        <v>185</v>
      </c>
      <c r="D307" s="16" t="s">
        <v>220</v>
      </c>
      <c r="E307" s="17" t="s">
        <v>221</v>
      </c>
      <c r="F307" s="18">
        <v>136</v>
      </c>
      <c r="G307" s="19" t="s">
        <v>151</v>
      </c>
      <c r="H307" s="20">
        <v>0</v>
      </c>
      <c r="I307" s="25" t="s">
        <v>125</v>
      </c>
      <c r="J307" s="1" t="s">
        <v>572</v>
      </c>
      <c r="K307" s="1" t="str">
        <f t="shared" si="4"/>
        <v>3.3.90.39.79.04.0001.000060-01 - 136</v>
      </c>
    </row>
    <row r="308" spans="1:11" ht="21" x14ac:dyDescent="0.25">
      <c r="A308" s="16" t="s">
        <v>258</v>
      </c>
      <c r="B308" s="16" t="s">
        <v>98</v>
      </c>
      <c r="C308" s="16" t="s">
        <v>185</v>
      </c>
      <c r="D308" s="16" t="s">
        <v>120</v>
      </c>
      <c r="E308" s="17" t="s">
        <v>221</v>
      </c>
      <c r="F308" s="18">
        <v>136</v>
      </c>
      <c r="G308" s="19" t="s">
        <v>151</v>
      </c>
      <c r="H308" s="20">
        <v>0</v>
      </c>
      <c r="I308" s="25" t="s">
        <v>125</v>
      </c>
      <c r="J308" s="1" t="s">
        <v>573</v>
      </c>
      <c r="K308" s="1" t="str">
        <f t="shared" si="4"/>
        <v>3.3.90.39.79.04.0001.000057-02 - 136</v>
      </c>
    </row>
    <row r="309" spans="1:11" ht="24" x14ac:dyDescent="0.25">
      <c r="A309" s="16" t="s">
        <v>245</v>
      </c>
      <c r="B309" s="16" t="s">
        <v>105</v>
      </c>
      <c r="C309" s="16" t="s">
        <v>185</v>
      </c>
      <c r="D309" s="16" t="s">
        <v>244</v>
      </c>
      <c r="E309" s="17" t="s">
        <v>221</v>
      </c>
      <c r="F309" s="18">
        <v>136</v>
      </c>
      <c r="G309" s="19" t="s">
        <v>151</v>
      </c>
      <c r="H309" s="20">
        <v>0</v>
      </c>
      <c r="I309" s="25" t="s">
        <v>125</v>
      </c>
      <c r="J309" s="1" t="s">
        <v>574</v>
      </c>
      <c r="K309" s="1" t="str">
        <f t="shared" si="4"/>
        <v>3.3.90.39.79.04.0001.000069-01 - 136</v>
      </c>
    </row>
    <row r="310" spans="1:11" ht="21" x14ac:dyDescent="0.25">
      <c r="A310" s="16" t="s">
        <v>231</v>
      </c>
      <c r="B310" s="16" t="s">
        <v>87</v>
      </c>
      <c r="C310" s="16" t="s">
        <v>185</v>
      </c>
      <c r="D310" s="16" t="s">
        <v>110</v>
      </c>
      <c r="E310" s="17" t="s">
        <v>221</v>
      </c>
      <c r="F310" s="18">
        <v>136</v>
      </c>
      <c r="G310" s="19" t="s">
        <v>151</v>
      </c>
      <c r="H310" s="20">
        <v>0</v>
      </c>
      <c r="I310" s="25" t="s">
        <v>125</v>
      </c>
      <c r="J310" s="1" t="s">
        <v>575</v>
      </c>
      <c r="K310" s="1" t="str">
        <f t="shared" si="4"/>
        <v>3.3.90.39.79.04.0001.000026-02 - 136</v>
      </c>
    </row>
    <row r="311" spans="1:11" ht="24" x14ac:dyDescent="0.25">
      <c r="A311" s="16" t="s">
        <v>227</v>
      </c>
      <c r="B311" s="16" t="s">
        <v>91</v>
      </c>
      <c r="C311" s="16" t="s">
        <v>185</v>
      </c>
      <c r="D311" s="16" t="s">
        <v>113</v>
      </c>
      <c r="E311" s="17" t="s">
        <v>221</v>
      </c>
      <c r="F311" s="18">
        <v>136</v>
      </c>
      <c r="G311" s="19" t="s">
        <v>151</v>
      </c>
      <c r="H311" s="20">
        <v>0</v>
      </c>
      <c r="I311" s="25" t="s">
        <v>125</v>
      </c>
      <c r="J311" s="1" t="s">
        <v>576</v>
      </c>
      <c r="K311" s="1" t="str">
        <f t="shared" si="4"/>
        <v>3.3.90.39.79.04.0001.000056-02 - 136</v>
      </c>
    </row>
    <row r="312" spans="1:11" ht="36" x14ac:dyDescent="0.25">
      <c r="A312" s="16" t="s">
        <v>195</v>
      </c>
      <c r="B312" s="16" t="s">
        <v>79</v>
      </c>
      <c r="C312" s="16" t="s">
        <v>276</v>
      </c>
      <c r="D312" s="16" t="s">
        <v>194</v>
      </c>
      <c r="E312" s="17" t="s">
        <v>127</v>
      </c>
      <c r="F312" s="16">
        <v>136</v>
      </c>
      <c r="G312" s="19" t="s">
        <v>151</v>
      </c>
      <c r="H312" s="21">
        <v>0</v>
      </c>
      <c r="I312" s="25" t="s">
        <v>126</v>
      </c>
      <c r="J312" s="1" t="s">
        <v>577</v>
      </c>
      <c r="K312" s="1" t="str">
        <f t="shared" si="4"/>
        <v>3.3.90.30.24.03.0021.000032-01 - 136</v>
      </c>
    </row>
    <row r="313" spans="1:11" ht="36" x14ac:dyDescent="0.25">
      <c r="A313" s="16" t="s">
        <v>197</v>
      </c>
      <c r="B313" s="16" t="s">
        <v>80</v>
      </c>
      <c r="C313" s="16" t="s">
        <v>276</v>
      </c>
      <c r="D313" s="16" t="s">
        <v>196</v>
      </c>
      <c r="E313" s="17" t="s">
        <v>127</v>
      </c>
      <c r="F313" s="16">
        <v>136</v>
      </c>
      <c r="G313" s="19" t="s">
        <v>151</v>
      </c>
      <c r="H313" s="21">
        <v>0</v>
      </c>
      <c r="I313" s="25" t="s">
        <v>126</v>
      </c>
      <c r="J313" s="1" t="s">
        <v>578</v>
      </c>
      <c r="K313" s="1" t="str">
        <f t="shared" si="4"/>
        <v>3.3.90.30.24.03.0021.000033-01 - 136</v>
      </c>
    </row>
    <row r="314" spans="1:11" ht="21" x14ac:dyDescent="0.25">
      <c r="A314" s="16" t="s">
        <v>255</v>
      </c>
      <c r="B314" s="16" t="s">
        <v>82</v>
      </c>
      <c r="C314" s="16" t="s">
        <v>185</v>
      </c>
      <c r="D314" s="16" t="s">
        <v>254</v>
      </c>
      <c r="E314" s="17" t="s">
        <v>221</v>
      </c>
      <c r="F314" s="16">
        <v>136</v>
      </c>
      <c r="G314" s="19" t="s">
        <v>151</v>
      </c>
      <c r="H314" s="21">
        <v>0</v>
      </c>
      <c r="I314" s="25" t="s">
        <v>125</v>
      </c>
      <c r="J314" s="1" t="s">
        <v>579</v>
      </c>
      <c r="K314" s="1" t="str">
        <f t="shared" si="4"/>
        <v>3.3.90.39.79.04.0001.000009-02 - 136</v>
      </c>
    </row>
    <row r="315" spans="1:11" ht="24" x14ac:dyDescent="0.25">
      <c r="A315" s="16" t="s">
        <v>229</v>
      </c>
      <c r="B315" s="16" t="s">
        <v>88</v>
      </c>
      <c r="C315" s="16" t="s">
        <v>185</v>
      </c>
      <c r="D315" s="16" t="s">
        <v>228</v>
      </c>
      <c r="E315" s="17" t="s">
        <v>221</v>
      </c>
      <c r="F315" s="16">
        <v>136</v>
      </c>
      <c r="G315" s="19" t="s">
        <v>151</v>
      </c>
      <c r="H315" s="21">
        <v>0</v>
      </c>
      <c r="I315" s="25" t="s">
        <v>125</v>
      </c>
      <c r="J315" s="1" t="s">
        <v>580</v>
      </c>
      <c r="K315" s="1" t="str">
        <f t="shared" si="4"/>
        <v>3.3.90.39.79.04.0001.000063-01 - 136</v>
      </c>
    </row>
    <row r="316" spans="1:11" ht="21" x14ac:dyDescent="0.25">
      <c r="A316" s="16" t="s">
        <v>256</v>
      </c>
      <c r="B316" s="16" t="s">
        <v>89</v>
      </c>
      <c r="C316" s="16" t="s">
        <v>185</v>
      </c>
      <c r="D316" s="16" t="s">
        <v>111</v>
      </c>
      <c r="E316" s="17" t="s">
        <v>221</v>
      </c>
      <c r="F316" s="16">
        <v>136</v>
      </c>
      <c r="G316" s="19" t="s">
        <v>151</v>
      </c>
      <c r="H316" s="21">
        <v>0</v>
      </c>
      <c r="I316" s="25" t="s">
        <v>125</v>
      </c>
      <c r="J316" s="1" t="s">
        <v>581</v>
      </c>
      <c r="K316" s="1" t="str">
        <f t="shared" si="4"/>
        <v>3.3.90.39.79.04.0001.000053-02 - 136</v>
      </c>
    </row>
    <row r="317" spans="1:11" ht="21" x14ac:dyDescent="0.25">
      <c r="A317" s="16" t="s">
        <v>255</v>
      </c>
      <c r="B317" s="16" t="s">
        <v>82</v>
      </c>
      <c r="C317" s="16" t="s">
        <v>185</v>
      </c>
      <c r="D317" s="16" t="s">
        <v>254</v>
      </c>
      <c r="E317" s="17" t="s">
        <v>221</v>
      </c>
      <c r="F317" s="16">
        <v>137</v>
      </c>
      <c r="G317" s="19" t="s">
        <v>152</v>
      </c>
      <c r="H317" s="21">
        <v>33</v>
      </c>
      <c r="I317" s="25" t="s">
        <v>125</v>
      </c>
      <c r="J317" s="1" t="s">
        <v>582</v>
      </c>
      <c r="K317" s="1" t="str">
        <f t="shared" si="4"/>
        <v>3.3.90.39.79.04.0001.000009-02 - 137</v>
      </c>
    </row>
    <row r="318" spans="1:11" ht="21" x14ac:dyDescent="0.25">
      <c r="A318" s="16" t="s">
        <v>231</v>
      </c>
      <c r="B318" s="16" t="s">
        <v>87</v>
      </c>
      <c r="C318" s="16" t="s">
        <v>185</v>
      </c>
      <c r="D318" s="16" t="s">
        <v>110</v>
      </c>
      <c r="E318" s="17" t="s">
        <v>221</v>
      </c>
      <c r="F318" s="18">
        <v>137</v>
      </c>
      <c r="G318" s="19" t="s">
        <v>152</v>
      </c>
      <c r="H318" s="20">
        <v>33</v>
      </c>
      <c r="I318" s="25" t="s">
        <v>125</v>
      </c>
      <c r="J318" s="1" t="s">
        <v>583</v>
      </c>
      <c r="K318" s="1" t="str">
        <f t="shared" si="4"/>
        <v>3.3.90.39.79.04.0001.000026-02 - 137</v>
      </c>
    </row>
    <row r="319" spans="1:11" ht="21" x14ac:dyDescent="0.25">
      <c r="A319" s="16" t="s">
        <v>250</v>
      </c>
      <c r="B319" s="16" t="s">
        <v>83</v>
      </c>
      <c r="C319" s="16" t="s">
        <v>185</v>
      </c>
      <c r="D319" s="16" t="s">
        <v>107</v>
      </c>
      <c r="E319" s="17" t="s">
        <v>221</v>
      </c>
      <c r="F319" s="18">
        <v>137</v>
      </c>
      <c r="G319" s="19" t="s">
        <v>152</v>
      </c>
      <c r="H319" s="20">
        <v>35</v>
      </c>
      <c r="I319" s="25" t="s">
        <v>125</v>
      </c>
      <c r="J319" s="1" t="s">
        <v>584</v>
      </c>
      <c r="K319" s="1" t="str">
        <f t="shared" si="4"/>
        <v>3.3.90.39.79.04.0001.000012-02 - 137</v>
      </c>
    </row>
    <row r="320" spans="1:11" ht="21" x14ac:dyDescent="0.25">
      <c r="A320" s="16" t="s">
        <v>252</v>
      </c>
      <c r="B320" s="16" t="s">
        <v>90</v>
      </c>
      <c r="C320" s="16" t="s">
        <v>185</v>
      </c>
      <c r="D320" s="16" t="s">
        <v>112</v>
      </c>
      <c r="E320" s="17" t="s">
        <v>221</v>
      </c>
      <c r="F320" s="18">
        <v>137</v>
      </c>
      <c r="G320" s="19" t="s">
        <v>152</v>
      </c>
      <c r="H320" s="20">
        <v>35</v>
      </c>
      <c r="I320" s="25" t="s">
        <v>125</v>
      </c>
      <c r="J320" s="1" t="s">
        <v>585</v>
      </c>
      <c r="K320" s="1" t="str">
        <f t="shared" si="4"/>
        <v>3.3.90.39.79.04.0001.000054-02 - 137</v>
      </c>
    </row>
    <row r="321" spans="1:11" ht="36" x14ac:dyDescent="0.25">
      <c r="A321" s="16" t="s">
        <v>197</v>
      </c>
      <c r="B321" s="16" t="s">
        <v>80</v>
      </c>
      <c r="C321" s="16" t="s">
        <v>276</v>
      </c>
      <c r="D321" s="16" t="s">
        <v>196</v>
      </c>
      <c r="E321" s="17" t="s">
        <v>127</v>
      </c>
      <c r="F321" s="18">
        <v>137</v>
      </c>
      <c r="G321" s="19" t="s">
        <v>152</v>
      </c>
      <c r="H321" s="20">
        <v>37</v>
      </c>
      <c r="I321" s="25" t="s">
        <v>126</v>
      </c>
      <c r="J321" s="1" t="s">
        <v>586</v>
      </c>
      <c r="K321" s="1" t="str">
        <f t="shared" si="4"/>
        <v>3.3.90.30.24.03.0021.000033-01 - 137</v>
      </c>
    </row>
    <row r="322" spans="1:11" ht="21" x14ac:dyDescent="0.25">
      <c r="A322" s="16" t="s">
        <v>253</v>
      </c>
      <c r="B322" s="16" t="s">
        <v>81</v>
      </c>
      <c r="C322" s="16" t="s">
        <v>185</v>
      </c>
      <c r="D322" s="16" t="s">
        <v>106</v>
      </c>
      <c r="E322" s="17" t="s">
        <v>221</v>
      </c>
      <c r="F322" s="18">
        <v>137</v>
      </c>
      <c r="G322" s="19" t="s">
        <v>152</v>
      </c>
      <c r="H322" s="20">
        <v>38</v>
      </c>
      <c r="I322" s="25" t="s">
        <v>125</v>
      </c>
      <c r="J322" s="1" t="s">
        <v>587</v>
      </c>
      <c r="K322" s="1" t="str">
        <f t="shared" si="4"/>
        <v>3.3.90.39.79.04.0001.000005-02 - 137</v>
      </c>
    </row>
    <row r="323" spans="1:11" ht="24" x14ac:dyDescent="0.25">
      <c r="A323" s="16" t="s">
        <v>222</v>
      </c>
      <c r="B323" s="16" t="s">
        <v>85</v>
      </c>
      <c r="C323" s="16" t="s">
        <v>185</v>
      </c>
      <c r="D323" s="16" t="s">
        <v>220</v>
      </c>
      <c r="E323" s="17" t="s">
        <v>221</v>
      </c>
      <c r="F323" s="18">
        <v>137</v>
      </c>
      <c r="G323" s="19" t="s">
        <v>152</v>
      </c>
      <c r="H323" s="20">
        <v>38</v>
      </c>
      <c r="I323" s="25" t="s">
        <v>125</v>
      </c>
      <c r="J323" s="1" t="s">
        <v>588</v>
      </c>
      <c r="K323" s="1" t="str">
        <f t="shared" ref="K323:K386" si="5">CONCATENATE(A323," - ",F323)</f>
        <v>3.3.90.39.79.04.0001.000060-01 - 137</v>
      </c>
    </row>
    <row r="324" spans="1:11" ht="24" x14ac:dyDescent="0.25">
      <c r="A324" s="16" t="s">
        <v>229</v>
      </c>
      <c r="B324" s="16" t="s">
        <v>88</v>
      </c>
      <c r="C324" s="16" t="s">
        <v>185</v>
      </c>
      <c r="D324" s="16" t="s">
        <v>228</v>
      </c>
      <c r="E324" s="17" t="s">
        <v>221</v>
      </c>
      <c r="F324" s="18">
        <v>137</v>
      </c>
      <c r="G324" s="19" t="s">
        <v>152</v>
      </c>
      <c r="H324" s="20">
        <v>38</v>
      </c>
      <c r="I324" s="25" t="s">
        <v>125</v>
      </c>
      <c r="J324" s="1" t="s">
        <v>589</v>
      </c>
      <c r="K324" s="1" t="str">
        <f t="shared" si="5"/>
        <v>3.3.90.39.79.04.0001.000063-01 - 137</v>
      </c>
    </row>
    <row r="325" spans="1:11" ht="21" x14ac:dyDescent="0.25">
      <c r="A325" s="16" t="s">
        <v>256</v>
      </c>
      <c r="B325" s="16" t="s">
        <v>89</v>
      </c>
      <c r="C325" s="16" t="s">
        <v>185</v>
      </c>
      <c r="D325" s="16" t="s">
        <v>111</v>
      </c>
      <c r="E325" s="17" t="s">
        <v>221</v>
      </c>
      <c r="F325" s="18">
        <v>137</v>
      </c>
      <c r="G325" s="19" t="s">
        <v>152</v>
      </c>
      <c r="H325" s="20">
        <v>60</v>
      </c>
      <c r="I325" s="25" t="s">
        <v>125</v>
      </c>
      <c r="J325" s="1" t="s">
        <v>590</v>
      </c>
      <c r="K325" s="1" t="str">
        <f t="shared" si="5"/>
        <v>3.3.90.39.79.04.0001.000053-02 - 137</v>
      </c>
    </row>
    <row r="326" spans="1:11" ht="36" x14ac:dyDescent="0.25">
      <c r="A326" s="16" t="s">
        <v>195</v>
      </c>
      <c r="B326" s="16" t="s">
        <v>79</v>
      </c>
      <c r="C326" s="16" t="s">
        <v>276</v>
      </c>
      <c r="D326" s="16" t="s">
        <v>194</v>
      </c>
      <c r="E326" s="17" t="s">
        <v>127</v>
      </c>
      <c r="F326" s="18">
        <v>137</v>
      </c>
      <c r="G326" s="19" t="s">
        <v>152</v>
      </c>
      <c r="H326" s="20">
        <v>41</v>
      </c>
      <c r="I326" s="25" t="s">
        <v>126</v>
      </c>
      <c r="J326" s="1" t="s">
        <v>591</v>
      </c>
      <c r="K326" s="1" t="str">
        <f t="shared" si="5"/>
        <v>3.3.90.30.24.03.0021.000032-01 - 137</v>
      </c>
    </row>
    <row r="327" spans="1:11" ht="24" x14ac:dyDescent="0.25">
      <c r="A327" s="16" t="s">
        <v>227</v>
      </c>
      <c r="B327" s="16" t="s">
        <v>91</v>
      </c>
      <c r="C327" s="16" t="s">
        <v>185</v>
      </c>
      <c r="D327" s="16" t="s">
        <v>113</v>
      </c>
      <c r="E327" s="17" t="s">
        <v>221</v>
      </c>
      <c r="F327" s="18">
        <v>137</v>
      </c>
      <c r="G327" s="19" t="s">
        <v>152</v>
      </c>
      <c r="H327" s="20">
        <v>43</v>
      </c>
      <c r="I327" s="25" t="s">
        <v>125</v>
      </c>
      <c r="J327" s="1" t="s">
        <v>592</v>
      </c>
      <c r="K327" s="1" t="str">
        <f t="shared" si="5"/>
        <v>3.3.90.39.79.04.0001.000056-02 - 137</v>
      </c>
    </row>
    <row r="328" spans="1:11" ht="21" x14ac:dyDescent="0.25">
      <c r="A328" s="16" t="s">
        <v>243</v>
      </c>
      <c r="B328" s="16" t="s">
        <v>84</v>
      </c>
      <c r="C328" s="16" t="s">
        <v>185</v>
      </c>
      <c r="D328" s="16" t="s">
        <v>108</v>
      </c>
      <c r="E328" s="17" t="s">
        <v>221</v>
      </c>
      <c r="F328" s="18">
        <v>137</v>
      </c>
      <c r="G328" s="19" t="s">
        <v>152</v>
      </c>
      <c r="H328" s="20">
        <v>50</v>
      </c>
      <c r="I328" s="25" t="s">
        <v>125</v>
      </c>
      <c r="J328" s="1" t="s">
        <v>593</v>
      </c>
      <c r="K328" s="1" t="str">
        <f t="shared" si="5"/>
        <v>3.3.90.39.79.04.0001.000016-02 - 137</v>
      </c>
    </row>
    <row r="329" spans="1:11" ht="21" x14ac:dyDescent="0.25">
      <c r="A329" s="16" t="s">
        <v>230</v>
      </c>
      <c r="B329" s="16" t="s">
        <v>86</v>
      </c>
      <c r="C329" s="16" t="s">
        <v>185</v>
      </c>
      <c r="D329" s="16" t="s">
        <v>109</v>
      </c>
      <c r="E329" s="17" t="s">
        <v>221</v>
      </c>
      <c r="F329" s="18">
        <v>137</v>
      </c>
      <c r="G329" s="19" t="s">
        <v>152</v>
      </c>
      <c r="H329" s="20">
        <v>70</v>
      </c>
      <c r="I329" s="25" t="s">
        <v>125</v>
      </c>
      <c r="J329" s="1" t="s">
        <v>594</v>
      </c>
      <c r="K329" s="1" t="str">
        <f t="shared" si="5"/>
        <v>3.3.90.39.79.04.0001.000020-02 - 137</v>
      </c>
    </row>
    <row r="330" spans="1:11" ht="24" x14ac:dyDescent="0.25">
      <c r="A330" s="16" t="s">
        <v>193</v>
      </c>
      <c r="B330" s="16" t="s">
        <v>102</v>
      </c>
      <c r="C330" s="16" t="s">
        <v>276</v>
      </c>
      <c r="D330" s="16" t="s">
        <v>192</v>
      </c>
      <c r="E330" s="17" t="s">
        <v>127</v>
      </c>
      <c r="F330" s="18">
        <v>138</v>
      </c>
      <c r="G330" s="19" t="s">
        <v>153</v>
      </c>
      <c r="H330" s="20">
        <v>0</v>
      </c>
      <c r="I330" s="25" t="s">
        <v>126</v>
      </c>
      <c r="J330" s="1" t="s">
        <v>595</v>
      </c>
      <c r="K330" s="1" t="str">
        <f t="shared" si="5"/>
        <v>3.3.90.30.24.03.0021.000031-01 - 138</v>
      </c>
    </row>
    <row r="331" spans="1:11" ht="36" x14ac:dyDescent="0.25">
      <c r="A331" s="16" t="s">
        <v>197</v>
      </c>
      <c r="B331" s="16" t="s">
        <v>80</v>
      </c>
      <c r="C331" s="16" t="s">
        <v>276</v>
      </c>
      <c r="D331" s="16" t="s">
        <v>196</v>
      </c>
      <c r="E331" s="17" t="s">
        <v>127</v>
      </c>
      <c r="F331" s="18">
        <v>138</v>
      </c>
      <c r="G331" s="19" t="s">
        <v>153</v>
      </c>
      <c r="H331" s="20">
        <v>0</v>
      </c>
      <c r="I331" s="25" t="s">
        <v>126</v>
      </c>
      <c r="J331" s="1" t="s">
        <v>596</v>
      </c>
      <c r="K331" s="1" t="str">
        <f t="shared" si="5"/>
        <v>3.3.90.30.24.03.0021.000033-01 - 138</v>
      </c>
    </row>
    <row r="332" spans="1:11" ht="36" x14ac:dyDescent="0.25">
      <c r="A332" s="16" t="s">
        <v>195</v>
      </c>
      <c r="B332" s="16" t="s">
        <v>79</v>
      </c>
      <c r="C332" s="16" t="s">
        <v>276</v>
      </c>
      <c r="D332" s="16" t="s">
        <v>194</v>
      </c>
      <c r="E332" s="17" t="s">
        <v>127</v>
      </c>
      <c r="F332" s="18">
        <v>139</v>
      </c>
      <c r="G332" s="19" t="s">
        <v>154</v>
      </c>
      <c r="H332" s="20">
        <v>0</v>
      </c>
      <c r="I332" s="25" t="s">
        <v>126</v>
      </c>
      <c r="J332" s="1" t="s">
        <v>597</v>
      </c>
      <c r="K332" s="1" t="str">
        <f t="shared" si="5"/>
        <v>3.3.90.30.24.03.0021.000032-01 - 139</v>
      </c>
    </row>
    <row r="333" spans="1:11" ht="36" x14ac:dyDescent="0.25">
      <c r="A333" s="16" t="s">
        <v>197</v>
      </c>
      <c r="B333" s="16" t="s">
        <v>80</v>
      </c>
      <c r="C333" s="16" t="s">
        <v>276</v>
      </c>
      <c r="D333" s="16" t="s">
        <v>196</v>
      </c>
      <c r="E333" s="17" t="s">
        <v>127</v>
      </c>
      <c r="F333" s="18">
        <v>139</v>
      </c>
      <c r="G333" s="19" t="s">
        <v>154</v>
      </c>
      <c r="H333" s="20">
        <v>0</v>
      </c>
      <c r="I333" s="25" t="s">
        <v>126</v>
      </c>
      <c r="J333" s="1" t="s">
        <v>598</v>
      </c>
      <c r="K333" s="1" t="str">
        <f t="shared" si="5"/>
        <v>3.3.90.30.24.03.0021.000033-01 - 139</v>
      </c>
    </row>
    <row r="334" spans="1:11" ht="21" x14ac:dyDescent="0.25">
      <c r="A334" s="16" t="s">
        <v>257</v>
      </c>
      <c r="B334" s="16" t="s">
        <v>95</v>
      </c>
      <c r="C334" s="16" t="s">
        <v>185</v>
      </c>
      <c r="D334" s="16" t="s">
        <v>117</v>
      </c>
      <c r="E334" s="17" t="s">
        <v>221</v>
      </c>
      <c r="F334" s="18">
        <v>140</v>
      </c>
      <c r="G334" s="19" t="s">
        <v>155</v>
      </c>
      <c r="H334" s="20">
        <v>0</v>
      </c>
      <c r="I334" s="25" t="s">
        <v>125</v>
      </c>
      <c r="J334" s="1" t="s">
        <v>599</v>
      </c>
      <c r="K334" s="1" t="str">
        <f t="shared" si="5"/>
        <v>3.3.90.39.79.04.0001.000023-02 - 140</v>
      </c>
    </row>
    <row r="335" spans="1:11" ht="36" x14ac:dyDescent="0.25">
      <c r="A335" s="16" t="s">
        <v>195</v>
      </c>
      <c r="B335" s="16" t="s">
        <v>79</v>
      </c>
      <c r="C335" s="16" t="s">
        <v>276</v>
      </c>
      <c r="D335" s="16" t="s">
        <v>194</v>
      </c>
      <c r="E335" s="17" t="s">
        <v>127</v>
      </c>
      <c r="F335" s="18">
        <v>140</v>
      </c>
      <c r="G335" s="19" t="s">
        <v>155</v>
      </c>
      <c r="H335" s="20">
        <v>0</v>
      </c>
      <c r="I335" s="25" t="s">
        <v>126</v>
      </c>
      <c r="J335" s="1" t="s">
        <v>600</v>
      </c>
      <c r="K335" s="1" t="str">
        <f t="shared" si="5"/>
        <v>3.3.90.30.24.03.0021.000032-01 - 140</v>
      </c>
    </row>
    <row r="336" spans="1:11" ht="21" x14ac:dyDescent="0.25">
      <c r="A336" s="16" t="s">
        <v>261</v>
      </c>
      <c r="B336" s="16" t="s">
        <v>101</v>
      </c>
      <c r="C336" s="16" t="s">
        <v>185</v>
      </c>
      <c r="D336" s="16" t="s">
        <v>123</v>
      </c>
      <c r="E336" s="17" t="s">
        <v>221</v>
      </c>
      <c r="F336" s="18">
        <v>140</v>
      </c>
      <c r="G336" s="19" t="s">
        <v>155</v>
      </c>
      <c r="H336" s="20">
        <v>0</v>
      </c>
      <c r="I336" s="25" t="s">
        <v>125</v>
      </c>
      <c r="J336" s="1" t="s">
        <v>601</v>
      </c>
      <c r="K336" s="1" t="str">
        <f t="shared" si="5"/>
        <v>3.3.90.39.79.04.0001.000033-02 - 140</v>
      </c>
    </row>
    <row r="337" spans="1:11" ht="21" x14ac:dyDescent="0.25">
      <c r="A337" s="16" t="s">
        <v>259</v>
      </c>
      <c r="B337" s="16" t="s">
        <v>97</v>
      </c>
      <c r="C337" s="16" t="s">
        <v>185</v>
      </c>
      <c r="D337" s="16" t="s">
        <v>119</v>
      </c>
      <c r="E337" s="17" t="s">
        <v>221</v>
      </c>
      <c r="F337" s="18">
        <v>140</v>
      </c>
      <c r="G337" s="19" t="s">
        <v>155</v>
      </c>
      <c r="H337" s="20">
        <v>0</v>
      </c>
      <c r="I337" s="25" t="s">
        <v>125</v>
      </c>
      <c r="J337" s="1" t="s">
        <v>602</v>
      </c>
      <c r="K337" s="1" t="str">
        <f t="shared" si="5"/>
        <v>3.3.90.39.79.04.0001.000055-02 - 140</v>
      </c>
    </row>
    <row r="338" spans="1:11" ht="21" x14ac:dyDescent="0.25">
      <c r="A338" s="16" t="s">
        <v>258</v>
      </c>
      <c r="B338" s="16" t="s">
        <v>98</v>
      </c>
      <c r="C338" s="16" t="s">
        <v>185</v>
      </c>
      <c r="D338" s="16" t="s">
        <v>120</v>
      </c>
      <c r="E338" s="17" t="s">
        <v>221</v>
      </c>
      <c r="F338" s="18">
        <v>140</v>
      </c>
      <c r="G338" s="19" t="s">
        <v>155</v>
      </c>
      <c r="H338" s="20">
        <v>0</v>
      </c>
      <c r="I338" s="25" t="s">
        <v>125</v>
      </c>
      <c r="J338" s="1" t="s">
        <v>603</v>
      </c>
      <c r="K338" s="1" t="str">
        <f t="shared" si="5"/>
        <v>3.3.90.39.79.04.0001.000057-02 - 140</v>
      </c>
    </row>
    <row r="339" spans="1:11" ht="21" x14ac:dyDescent="0.25">
      <c r="A339" s="16" t="s">
        <v>260</v>
      </c>
      <c r="B339" s="16" t="s">
        <v>99</v>
      </c>
      <c r="C339" s="16" t="s">
        <v>185</v>
      </c>
      <c r="D339" s="16" t="s">
        <v>121</v>
      </c>
      <c r="E339" s="17" t="s">
        <v>221</v>
      </c>
      <c r="F339" s="18">
        <v>140</v>
      </c>
      <c r="G339" s="19" t="s">
        <v>155</v>
      </c>
      <c r="H339" s="20">
        <v>0</v>
      </c>
      <c r="I339" s="25" t="s">
        <v>125</v>
      </c>
      <c r="J339" s="1" t="s">
        <v>604</v>
      </c>
      <c r="K339" s="1" t="str">
        <f t="shared" si="5"/>
        <v>3.3.90.39.79.04.0001.000058-02 - 140</v>
      </c>
    </row>
    <row r="340" spans="1:11" ht="21" x14ac:dyDescent="0.25">
      <c r="A340" s="16" t="s">
        <v>251</v>
      </c>
      <c r="B340" s="16" t="s">
        <v>100</v>
      </c>
      <c r="C340" s="16" t="s">
        <v>185</v>
      </c>
      <c r="D340" s="16" t="s">
        <v>122</v>
      </c>
      <c r="E340" s="17" t="s">
        <v>221</v>
      </c>
      <c r="F340" s="18">
        <v>140</v>
      </c>
      <c r="G340" s="19" t="s">
        <v>155</v>
      </c>
      <c r="H340" s="20">
        <v>0</v>
      </c>
      <c r="I340" s="25" t="s">
        <v>125</v>
      </c>
      <c r="J340" s="1" t="s">
        <v>605</v>
      </c>
      <c r="K340" s="1" t="str">
        <f t="shared" si="5"/>
        <v>3.3.90.39.79.04.0001.000059-02 - 140</v>
      </c>
    </row>
    <row r="341" spans="1:11" ht="36" x14ac:dyDescent="0.25">
      <c r="A341" s="16" t="s">
        <v>197</v>
      </c>
      <c r="B341" s="16" t="s">
        <v>80</v>
      </c>
      <c r="C341" s="16" t="s">
        <v>276</v>
      </c>
      <c r="D341" s="16" t="s">
        <v>196</v>
      </c>
      <c r="E341" s="17" t="s">
        <v>127</v>
      </c>
      <c r="F341" s="18">
        <v>140</v>
      </c>
      <c r="G341" s="19" t="s">
        <v>155</v>
      </c>
      <c r="H341" s="20">
        <v>0</v>
      </c>
      <c r="I341" s="25" t="s">
        <v>126</v>
      </c>
      <c r="J341" s="1" t="s">
        <v>606</v>
      </c>
      <c r="K341" s="1" t="str">
        <f t="shared" si="5"/>
        <v>3.3.90.30.24.03.0021.000033-01 - 140</v>
      </c>
    </row>
    <row r="342" spans="1:11" ht="24" x14ac:dyDescent="0.25">
      <c r="A342" s="16" t="s">
        <v>193</v>
      </c>
      <c r="B342" s="16" t="s">
        <v>102</v>
      </c>
      <c r="C342" s="16" t="s">
        <v>276</v>
      </c>
      <c r="D342" s="16" t="s">
        <v>192</v>
      </c>
      <c r="E342" s="17" t="s">
        <v>127</v>
      </c>
      <c r="F342" s="18">
        <v>140</v>
      </c>
      <c r="G342" s="19" t="s">
        <v>155</v>
      </c>
      <c r="H342" s="20">
        <v>0</v>
      </c>
      <c r="I342" s="25" t="s">
        <v>126</v>
      </c>
      <c r="J342" s="1" t="s">
        <v>607</v>
      </c>
      <c r="K342" s="1" t="str">
        <f t="shared" si="5"/>
        <v>3.3.90.30.24.03.0021.000031-01 - 140</v>
      </c>
    </row>
    <row r="343" spans="1:11" ht="21" x14ac:dyDescent="0.25">
      <c r="A343" s="16" t="s">
        <v>255</v>
      </c>
      <c r="B343" s="16" t="s">
        <v>82</v>
      </c>
      <c r="C343" s="16" t="s">
        <v>185</v>
      </c>
      <c r="D343" s="16" t="s">
        <v>254</v>
      </c>
      <c r="E343" s="17" t="s">
        <v>221</v>
      </c>
      <c r="F343" s="18">
        <v>140</v>
      </c>
      <c r="G343" s="19" t="s">
        <v>155</v>
      </c>
      <c r="H343" s="20">
        <v>0</v>
      </c>
      <c r="I343" s="25" t="s">
        <v>125</v>
      </c>
      <c r="J343" s="1" t="s">
        <v>608</v>
      </c>
      <c r="K343" s="1" t="str">
        <f t="shared" si="5"/>
        <v>3.3.90.39.79.04.0001.000009-02 - 140</v>
      </c>
    </row>
    <row r="344" spans="1:11" ht="21" x14ac:dyDescent="0.25">
      <c r="A344" s="16" t="s">
        <v>250</v>
      </c>
      <c r="B344" s="16" t="s">
        <v>83</v>
      </c>
      <c r="C344" s="16" t="s">
        <v>185</v>
      </c>
      <c r="D344" s="16" t="s">
        <v>107</v>
      </c>
      <c r="E344" s="17" t="s">
        <v>221</v>
      </c>
      <c r="F344" s="18">
        <v>140</v>
      </c>
      <c r="G344" s="19" t="s">
        <v>155</v>
      </c>
      <c r="H344" s="20">
        <v>0</v>
      </c>
      <c r="I344" s="25" t="s">
        <v>125</v>
      </c>
      <c r="J344" s="1" t="s">
        <v>609</v>
      </c>
      <c r="K344" s="1" t="str">
        <f t="shared" si="5"/>
        <v>3.3.90.39.79.04.0001.000012-02 - 140</v>
      </c>
    </row>
    <row r="345" spans="1:11" ht="21" x14ac:dyDescent="0.25">
      <c r="A345" s="16" t="s">
        <v>242</v>
      </c>
      <c r="B345" s="16" t="s">
        <v>103</v>
      </c>
      <c r="C345" s="16" t="s">
        <v>185</v>
      </c>
      <c r="D345" s="16" t="s">
        <v>124</v>
      </c>
      <c r="E345" s="17" t="s">
        <v>221</v>
      </c>
      <c r="F345" s="18">
        <v>140</v>
      </c>
      <c r="G345" s="19" t="s">
        <v>155</v>
      </c>
      <c r="H345" s="20">
        <v>0</v>
      </c>
      <c r="I345" s="25" t="s">
        <v>125</v>
      </c>
      <c r="J345" s="1" t="s">
        <v>610</v>
      </c>
      <c r="K345" s="1" t="str">
        <f t="shared" si="5"/>
        <v>3.3.90.39.79.04.0001.000018-02 - 140</v>
      </c>
    </row>
    <row r="346" spans="1:11" ht="21" x14ac:dyDescent="0.25">
      <c r="A346" s="16" t="s">
        <v>230</v>
      </c>
      <c r="B346" s="16" t="s">
        <v>86</v>
      </c>
      <c r="C346" s="16" t="s">
        <v>185</v>
      </c>
      <c r="D346" s="16" t="s">
        <v>109</v>
      </c>
      <c r="E346" s="17" t="s">
        <v>221</v>
      </c>
      <c r="F346" s="16">
        <v>140</v>
      </c>
      <c r="G346" s="19" t="s">
        <v>155</v>
      </c>
      <c r="H346" s="21">
        <v>0</v>
      </c>
      <c r="I346" s="25" t="s">
        <v>125</v>
      </c>
      <c r="J346" s="1" t="s">
        <v>611</v>
      </c>
      <c r="K346" s="1" t="str">
        <f t="shared" si="5"/>
        <v>3.3.90.39.79.04.0001.000020-02 - 140</v>
      </c>
    </row>
    <row r="347" spans="1:11" ht="21" x14ac:dyDescent="0.25">
      <c r="A347" s="16" t="s">
        <v>231</v>
      </c>
      <c r="B347" s="16" t="s">
        <v>87</v>
      </c>
      <c r="C347" s="16" t="s">
        <v>185</v>
      </c>
      <c r="D347" s="16" t="s">
        <v>110</v>
      </c>
      <c r="E347" s="17" t="s">
        <v>221</v>
      </c>
      <c r="F347" s="18">
        <v>140</v>
      </c>
      <c r="G347" s="19" t="s">
        <v>155</v>
      </c>
      <c r="H347" s="20">
        <v>0</v>
      </c>
      <c r="I347" s="25" t="s">
        <v>125</v>
      </c>
      <c r="J347" s="1" t="s">
        <v>612</v>
      </c>
      <c r="K347" s="1" t="str">
        <f t="shared" si="5"/>
        <v>3.3.90.39.79.04.0001.000026-02 - 140</v>
      </c>
    </row>
    <row r="348" spans="1:11" ht="24" x14ac:dyDescent="0.25">
      <c r="A348" s="16" t="s">
        <v>222</v>
      </c>
      <c r="B348" s="16" t="s">
        <v>85</v>
      </c>
      <c r="C348" s="16" t="s">
        <v>185</v>
      </c>
      <c r="D348" s="16" t="s">
        <v>220</v>
      </c>
      <c r="E348" s="17" t="s">
        <v>221</v>
      </c>
      <c r="F348" s="18">
        <v>140</v>
      </c>
      <c r="G348" s="19" t="s">
        <v>155</v>
      </c>
      <c r="H348" s="20">
        <v>0</v>
      </c>
      <c r="I348" s="25" t="s">
        <v>125</v>
      </c>
      <c r="J348" s="1" t="s">
        <v>613</v>
      </c>
      <c r="K348" s="1" t="str">
        <f t="shared" si="5"/>
        <v>3.3.90.39.79.04.0001.000060-01 - 140</v>
      </c>
    </row>
    <row r="349" spans="1:11" ht="24" x14ac:dyDescent="0.25">
      <c r="A349" s="16" t="s">
        <v>245</v>
      </c>
      <c r="B349" s="16" t="s">
        <v>105</v>
      </c>
      <c r="C349" s="16" t="s">
        <v>185</v>
      </c>
      <c r="D349" s="16" t="s">
        <v>244</v>
      </c>
      <c r="E349" s="17" t="s">
        <v>221</v>
      </c>
      <c r="F349" s="18">
        <v>140</v>
      </c>
      <c r="G349" s="19" t="s">
        <v>155</v>
      </c>
      <c r="H349" s="20">
        <v>0</v>
      </c>
      <c r="I349" s="25" t="s">
        <v>125</v>
      </c>
      <c r="J349" s="1" t="s">
        <v>614</v>
      </c>
      <c r="K349" s="1" t="str">
        <f t="shared" si="5"/>
        <v>3.3.90.39.79.04.0001.000069-01 - 140</v>
      </c>
    </row>
    <row r="350" spans="1:11" ht="24" x14ac:dyDescent="0.25">
      <c r="A350" s="16" t="s">
        <v>227</v>
      </c>
      <c r="B350" s="16" t="s">
        <v>91</v>
      </c>
      <c r="C350" s="16" t="s">
        <v>185</v>
      </c>
      <c r="D350" s="16" t="s">
        <v>113</v>
      </c>
      <c r="E350" s="17" t="s">
        <v>221</v>
      </c>
      <c r="F350" s="18">
        <v>140</v>
      </c>
      <c r="G350" s="19" t="s">
        <v>155</v>
      </c>
      <c r="H350" s="20">
        <v>0</v>
      </c>
      <c r="I350" s="25" t="s">
        <v>125</v>
      </c>
      <c r="J350" s="1" t="s">
        <v>615</v>
      </c>
      <c r="K350" s="1" t="str">
        <f t="shared" si="5"/>
        <v>3.3.90.39.79.04.0001.000056-02 - 140</v>
      </c>
    </row>
    <row r="351" spans="1:11" ht="21" x14ac:dyDescent="0.25">
      <c r="A351" s="16" t="s">
        <v>243</v>
      </c>
      <c r="B351" s="16" t="s">
        <v>84</v>
      </c>
      <c r="C351" s="16" t="s">
        <v>185</v>
      </c>
      <c r="D351" s="16" t="s">
        <v>108</v>
      </c>
      <c r="E351" s="17" t="s">
        <v>221</v>
      </c>
      <c r="F351" s="18">
        <v>140</v>
      </c>
      <c r="G351" s="19" t="s">
        <v>155</v>
      </c>
      <c r="H351" s="20">
        <v>0</v>
      </c>
      <c r="I351" s="25" t="s">
        <v>125</v>
      </c>
      <c r="J351" s="1" t="s">
        <v>616</v>
      </c>
      <c r="K351" s="1" t="str">
        <f t="shared" si="5"/>
        <v>3.3.90.39.79.04.0001.000016-02 - 140</v>
      </c>
    </row>
    <row r="352" spans="1:11" ht="24" x14ac:dyDescent="0.25">
      <c r="A352" s="16" t="s">
        <v>229</v>
      </c>
      <c r="B352" s="16" t="s">
        <v>88</v>
      </c>
      <c r="C352" s="16" t="s">
        <v>185</v>
      </c>
      <c r="D352" s="16" t="s">
        <v>228</v>
      </c>
      <c r="E352" s="17" t="s">
        <v>221</v>
      </c>
      <c r="F352" s="18">
        <v>140</v>
      </c>
      <c r="G352" s="19" t="s">
        <v>155</v>
      </c>
      <c r="H352" s="20">
        <v>0</v>
      </c>
      <c r="I352" s="25" t="s">
        <v>125</v>
      </c>
      <c r="J352" s="1" t="s">
        <v>617</v>
      </c>
      <c r="K352" s="1" t="str">
        <f t="shared" si="5"/>
        <v>3.3.90.39.79.04.0001.000063-01 - 140</v>
      </c>
    </row>
    <row r="353" spans="1:11" ht="21" x14ac:dyDescent="0.25">
      <c r="A353" s="16" t="s">
        <v>256</v>
      </c>
      <c r="B353" s="16" t="s">
        <v>89</v>
      </c>
      <c r="C353" s="16" t="s">
        <v>185</v>
      </c>
      <c r="D353" s="16" t="s">
        <v>111</v>
      </c>
      <c r="E353" s="17" t="s">
        <v>221</v>
      </c>
      <c r="F353" s="18">
        <v>140</v>
      </c>
      <c r="G353" s="19" t="s">
        <v>155</v>
      </c>
      <c r="H353" s="20">
        <v>0</v>
      </c>
      <c r="I353" s="25" t="s">
        <v>125</v>
      </c>
      <c r="J353" s="1" t="s">
        <v>618</v>
      </c>
      <c r="K353" s="1" t="str">
        <f t="shared" si="5"/>
        <v>3.3.90.39.79.04.0001.000053-02 - 140</v>
      </c>
    </row>
    <row r="354" spans="1:11" ht="21" x14ac:dyDescent="0.25">
      <c r="A354" s="16" t="s">
        <v>246</v>
      </c>
      <c r="B354" s="16" t="s">
        <v>92</v>
      </c>
      <c r="C354" s="16" t="s">
        <v>185</v>
      </c>
      <c r="D354" s="16" t="s">
        <v>114</v>
      </c>
      <c r="E354" s="17" t="s">
        <v>221</v>
      </c>
      <c r="F354" s="18">
        <v>141</v>
      </c>
      <c r="G354" s="19" t="s">
        <v>156</v>
      </c>
      <c r="H354" s="20">
        <v>0</v>
      </c>
      <c r="I354" s="25" t="s">
        <v>125</v>
      </c>
      <c r="J354" s="1" t="s">
        <v>619</v>
      </c>
      <c r="K354" s="1" t="str">
        <f t="shared" si="5"/>
        <v>3.3.90.39.79.04.0001.000013-02 - 141</v>
      </c>
    </row>
    <row r="355" spans="1:11" ht="36" x14ac:dyDescent="0.25">
      <c r="A355" s="16" t="s">
        <v>195</v>
      </c>
      <c r="B355" s="16" t="s">
        <v>79</v>
      </c>
      <c r="C355" s="16" t="s">
        <v>276</v>
      </c>
      <c r="D355" s="16" t="s">
        <v>194</v>
      </c>
      <c r="E355" s="17" t="s">
        <v>127</v>
      </c>
      <c r="F355" s="18">
        <v>141</v>
      </c>
      <c r="G355" s="19" t="s">
        <v>156</v>
      </c>
      <c r="H355" s="20">
        <v>0</v>
      </c>
      <c r="I355" s="25" t="s">
        <v>126</v>
      </c>
      <c r="J355" s="1" t="s">
        <v>620</v>
      </c>
      <c r="K355" s="1" t="str">
        <f t="shared" si="5"/>
        <v>3.3.90.30.24.03.0021.000032-01 - 141</v>
      </c>
    </row>
    <row r="356" spans="1:11" ht="36" x14ac:dyDescent="0.25">
      <c r="A356" s="16" t="s">
        <v>197</v>
      </c>
      <c r="B356" s="16" t="s">
        <v>80</v>
      </c>
      <c r="C356" s="16" t="s">
        <v>276</v>
      </c>
      <c r="D356" s="16" t="s">
        <v>196</v>
      </c>
      <c r="E356" s="17" t="s">
        <v>127</v>
      </c>
      <c r="F356" s="18">
        <v>141</v>
      </c>
      <c r="G356" s="19" t="s">
        <v>156</v>
      </c>
      <c r="H356" s="20">
        <v>0</v>
      </c>
      <c r="I356" s="25" t="s">
        <v>126</v>
      </c>
      <c r="J356" s="1" t="s">
        <v>621</v>
      </c>
      <c r="K356" s="1" t="str">
        <f t="shared" si="5"/>
        <v>3.3.90.30.24.03.0021.000033-01 - 141</v>
      </c>
    </row>
    <row r="357" spans="1:11" ht="24" x14ac:dyDescent="0.25">
      <c r="A357" s="16" t="s">
        <v>193</v>
      </c>
      <c r="B357" s="16" t="s">
        <v>102</v>
      </c>
      <c r="C357" s="16" t="s">
        <v>276</v>
      </c>
      <c r="D357" s="16" t="s">
        <v>192</v>
      </c>
      <c r="E357" s="17" t="s">
        <v>127</v>
      </c>
      <c r="F357" s="18">
        <v>141</v>
      </c>
      <c r="G357" s="19" t="s">
        <v>156</v>
      </c>
      <c r="H357" s="20">
        <v>0</v>
      </c>
      <c r="I357" s="25" t="s">
        <v>126</v>
      </c>
      <c r="J357" s="1" t="s">
        <v>622</v>
      </c>
      <c r="K357" s="1" t="str">
        <f t="shared" si="5"/>
        <v>3.3.90.30.24.03.0021.000031-01 - 141</v>
      </c>
    </row>
    <row r="358" spans="1:11" ht="21" x14ac:dyDescent="0.25">
      <c r="A358" s="16" t="s">
        <v>255</v>
      </c>
      <c r="B358" s="16" t="s">
        <v>82</v>
      </c>
      <c r="C358" s="16" t="s">
        <v>185</v>
      </c>
      <c r="D358" s="16" t="s">
        <v>254</v>
      </c>
      <c r="E358" s="17" t="s">
        <v>221</v>
      </c>
      <c r="F358" s="18">
        <v>141</v>
      </c>
      <c r="G358" s="19" t="s">
        <v>156</v>
      </c>
      <c r="H358" s="20">
        <v>0</v>
      </c>
      <c r="I358" s="25" t="s">
        <v>125</v>
      </c>
      <c r="J358" s="1" t="s">
        <v>623</v>
      </c>
      <c r="K358" s="1" t="str">
        <f t="shared" si="5"/>
        <v>3.3.90.39.79.04.0001.000009-02 - 141</v>
      </c>
    </row>
    <row r="359" spans="1:11" ht="24" x14ac:dyDescent="0.25">
      <c r="A359" s="16" t="s">
        <v>245</v>
      </c>
      <c r="B359" s="16" t="s">
        <v>105</v>
      </c>
      <c r="C359" s="16" t="s">
        <v>185</v>
      </c>
      <c r="D359" s="16" t="s">
        <v>244</v>
      </c>
      <c r="E359" s="17" t="s">
        <v>221</v>
      </c>
      <c r="F359" s="18">
        <v>141</v>
      </c>
      <c r="G359" s="19" t="s">
        <v>156</v>
      </c>
      <c r="H359" s="20">
        <v>0</v>
      </c>
      <c r="I359" s="25" t="s">
        <v>125</v>
      </c>
      <c r="J359" s="1" t="s">
        <v>624</v>
      </c>
      <c r="K359" s="1" t="str">
        <f t="shared" si="5"/>
        <v>3.3.90.39.79.04.0001.000069-01 - 141</v>
      </c>
    </row>
    <row r="360" spans="1:11" ht="21" x14ac:dyDescent="0.25">
      <c r="A360" s="16" t="s">
        <v>252</v>
      </c>
      <c r="B360" s="16" t="s">
        <v>90</v>
      </c>
      <c r="C360" s="16" t="s">
        <v>185</v>
      </c>
      <c r="D360" s="16" t="s">
        <v>112</v>
      </c>
      <c r="E360" s="17" t="s">
        <v>221</v>
      </c>
      <c r="F360" s="18">
        <v>141</v>
      </c>
      <c r="G360" s="19" t="s">
        <v>156</v>
      </c>
      <c r="H360" s="20">
        <v>0</v>
      </c>
      <c r="I360" s="25" t="s">
        <v>125</v>
      </c>
      <c r="J360" s="1" t="s">
        <v>625</v>
      </c>
      <c r="K360" s="1" t="str">
        <f t="shared" si="5"/>
        <v>3.3.90.39.79.04.0001.000054-02 - 141</v>
      </c>
    </row>
    <row r="361" spans="1:11" ht="21" x14ac:dyDescent="0.25">
      <c r="A361" s="16" t="s">
        <v>256</v>
      </c>
      <c r="B361" s="16" t="s">
        <v>89</v>
      </c>
      <c r="C361" s="16" t="s">
        <v>185</v>
      </c>
      <c r="D361" s="16" t="s">
        <v>111</v>
      </c>
      <c r="E361" s="17" t="s">
        <v>221</v>
      </c>
      <c r="F361" s="18">
        <v>141</v>
      </c>
      <c r="G361" s="19" t="s">
        <v>156</v>
      </c>
      <c r="H361" s="20">
        <v>0</v>
      </c>
      <c r="I361" s="25" t="s">
        <v>125</v>
      </c>
      <c r="J361" s="1" t="s">
        <v>626</v>
      </c>
      <c r="K361" s="1" t="str">
        <f t="shared" si="5"/>
        <v>3.3.90.39.79.04.0001.000053-02 - 141</v>
      </c>
    </row>
    <row r="362" spans="1:11" ht="21" x14ac:dyDescent="0.25">
      <c r="A362" s="16" t="s">
        <v>248</v>
      </c>
      <c r="B362" s="16" t="s">
        <v>93</v>
      </c>
      <c r="C362" s="16" t="s">
        <v>185</v>
      </c>
      <c r="D362" s="16" t="s">
        <v>115</v>
      </c>
      <c r="E362" s="17" t="s">
        <v>221</v>
      </c>
      <c r="F362" s="18">
        <v>141</v>
      </c>
      <c r="G362" s="19" t="s">
        <v>156</v>
      </c>
      <c r="H362" s="20">
        <v>0</v>
      </c>
      <c r="I362" s="25" t="s">
        <v>125</v>
      </c>
      <c r="J362" s="1" t="s">
        <v>627</v>
      </c>
      <c r="K362" s="1" t="str">
        <f t="shared" si="5"/>
        <v>3.3.90.39.79.04.0001.000017-02 - 141</v>
      </c>
    </row>
    <row r="363" spans="1:11" ht="24" x14ac:dyDescent="0.25">
      <c r="A363" s="16" t="s">
        <v>222</v>
      </c>
      <c r="B363" s="16" t="s">
        <v>85</v>
      </c>
      <c r="C363" s="16" t="s">
        <v>185</v>
      </c>
      <c r="D363" s="16" t="s">
        <v>220</v>
      </c>
      <c r="E363" s="17" t="s">
        <v>221</v>
      </c>
      <c r="F363" s="18">
        <v>141</v>
      </c>
      <c r="G363" s="19" t="s">
        <v>156</v>
      </c>
      <c r="H363" s="20">
        <v>0</v>
      </c>
      <c r="I363" s="25" t="s">
        <v>125</v>
      </c>
      <c r="J363" s="1" t="s">
        <v>628</v>
      </c>
      <c r="K363" s="1" t="str">
        <f t="shared" si="5"/>
        <v>3.3.90.39.79.04.0001.000060-01 - 141</v>
      </c>
    </row>
    <row r="364" spans="1:11" ht="21" x14ac:dyDescent="0.25">
      <c r="A364" s="16" t="s">
        <v>230</v>
      </c>
      <c r="B364" s="16" t="s">
        <v>86</v>
      </c>
      <c r="C364" s="16" t="s">
        <v>185</v>
      </c>
      <c r="D364" s="16" t="s">
        <v>109</v>
      </c>
      <c r="E364" s="17" t="s">
        <v>221</v>
      </c>
      <c r="F364" s="18">
        <v>141</v>
      </c>
      <c r="G364" s="19" t="s">
        <v>156</v>
      </c>
      <c r="H364" s="20">
        <v>0</v>
      </c>
      <c r="I364" s="25" t="s">
        <v>125</v>
      </c>
      <c r="J364" s="1" t="s">
        <v>629</v>
      </c>
      <c r="K364" s="1" t="str">
        <f t="shared" si="5"/>
        <v>3.3.90.39.79.04.0001.000020-02 - 141</v>
      </c>
    </row>
    <row r="365" spans="1:11" ht="24" x14ac:dyDescent="0.25">
      <c r="A365" s="16" t="s">
        <v>229</v>
      </c>
      <c r="B365" s="16" t="s">
        <v>88</v>
      </c>
      <c r="C365" s="16" t="s">
        <v>185</v>
      </c>
      <c r="D365" s="16" t="s">
        <v>228</v>
      </c>
      <c r="E365" s="17" t="s">
        <v>221</v>
      </c>
      <c r="F365" s="18">
        <v>141</v>
      </c>
      <c r="G365" s="19" t="s">
        <v>156</v>
      </c>
      <c r="H365" s="20">
        <v>0</v>
      </c>
      <c r="I365" s="25" t="s">
        <v>125</v>
      </c>
      <c r="J365" s="1" t="s">
        <v>630</v>
      </c>
      <c r="K365" s="1" t="str">
        <f t="shared" si="5"/>
        <v>3.3.90.39.79.04.0001.000063-01 - 141</v>
      </c>
    </row>
    <row r="366" spans="1:11" ht="21" x14ac:dyDescent="0.25">
      <c r="A366" s="16" t="s">
        <v>258</v>
      </c>
      <c r="B366" s="16" t="s">
        <v>98</v>
      </c>
      <c r="C366" s="16" t="s">
        <v>185</v>
      </c>
      <c r="D366" s="16" t="s">
        <v>120</v>
      </c>
      <c r="E366" s="17" t="s">
        <v>221</v>
      </c>
      <c r="F366" s="18">
        <v>141</v>
      </c>
      <c r="G366" s="19" t="s">
        <v>156</v>
      </c>
      <c r="H366" s="20">
        <v>0</v>
      </c>
      <c r="I366" s="25" t="s">
        <v>125</v>
      </c>
      <c r="J366" s="1" t="s">
        <v>631</v>
      </c>
      <c r="K366" s="1" t="str">
        <f t="shared" si="5"/>
        <v>3.3.90.39.79.04.0001.000057-02 - 141</v>
      </c>
    </row>
    <row r="367" spans="1:11" ht="24" x14ac:dyDescent="0.25">
      <c r="A367" s="16" t="s">
        <v>227</v>
      </c>
      <c r="B367" s="16" t="s">
        <v>91</v>
      </c>
      <c r="C367" s="16" t="s">
        <v>185</v>
      </c>
      <c r="D367" s="16" t="s">
        <v>113</v>
      </c>
      <c r="E367" s="17" t="s">
        <v>221</v>
      </c>
      <c r="F367" s="18">
        <v>141</v>
      </c>
      <c r="G367" s="19" t="s">
        <v>156</v>
      </c>
      <c r="H367" s="20">
        <v>0</v>
      </c>
      <c r="I367" s="25" t="s">
        <v>125</v>
      </c>
      <c r="J367" s="1" t="s">
        <v>632</v>
      </c>
      <c r="K367" s="1" t="str">
        <f t="shared" si="5"/>
        <v>3.3.90.39.79.04.0001.000056-02 - 141</v>
      </c>
    </row>
    <row r="368" spans="1:11" ht="21" x14ac:dyDescent="0.25">
      <c r="A368" s="16" t="s">
        <v>253</v>
      </c>
      <c r="B368" s="16" t="s">
        <v>81</v>
      </c>
      <c r="C368" s="16" t="s">
        <v>185</v>
      </c>
      <c r="D368" s="16" t="s">
        <v>106</v>
      </c>
      <c r="E368" s="17" t="s">
        <v>221</v>
      </c>
      <c r="F368" s="18">
        <v>141</v>
      </c>
      <c r="G368" s="19" t="s">
        <v>156</v>
      </c>
      <c r="H368" s="20">
        <v>0</v>
      </c>
      <c r="I368" s="25" t="s">
        <v>125</v>
      </c>
      <c r="J368" s="1" t="s">
        <v>633</v>
      </c>
      <c r="K368" s="1" t="str">
        <f t="shared" si="5"/>
        <v>3.3.90.39.79.04.0001.000005-02 - 141</v>
      </c>
    </row>
    <row r="369" spans="1:11" ht="21" x14ac:dyDescent="0.25">
      <c r="A369" s="16" t="s">
        <v>250</v>
      </c>
      <c r="B369" s="16" t="s">
        <v>83</v>
      </c>
      <c r="C369" s="16" t="s">
        <v>185</v>
      </c>
      <c r="D369" s="16" t="s">
        <v>107</v>
      </c>
      <c r="E369" s="17" t="s">
        <v>221</v>
      </c>
      <c r="F369" s="18">
        <v>141</v>
      </c>
      <c r="G369" s="19" t="s">
        <v>156</v>
      </c>
      <c r="H369" s="20">
        <v>0</v>
      </c>
      <c r="I369" s="25" t="s">
        <v>125</v>
      </c>
      <c r="J369" s="1" t="s">
        <v>634</v>
      </c>
      <c r="K369" s="1" t="str">
        <f t="shared" si="5"/>
        <v>3.3.90.39.79.04.0001.000012-02 - 141</v>
      </c>
    </row>
    <row r="370" spans="1:11" ht="21" x14ac:dyDescent="0.25">
      <c r="A370" s="16" t="s">
        <v>246</v>
      </c>
      <c r="B370" s="16" t="s">
        <v>92</v>
      </c>
      <c r="C370" s="16" t="s">
        <v>185</v>
      </c>
      <c r="D370" s="16" t="s">
        <v>114</v>
      </c>
      <c r="E370" s="17" t="s">
        <v>221</v>
      </c>
      <c r="F370" s="18">
        <v>142</v>
      </c>
      <c r="G370" s="19" t="s">
        <v>157</v>
      </c>
      <c r="H370" s="20">
        <v>1</v>
      </c>
      <c r="I370" s="25" t="s">
        <v>125</v>
      </c>
      <c r="J370" s="1" t="s">
        <v>635</v>
      </c>
      <c r="K370" s="1" t="str">
        <f t="shared" si="5"/>
        <v>3.3.90.39.79.04.0001.000013-02 - 142</v>
      </c>
    </row>
    <row r="371" spans="1:11" ht="21" x14ac:dyDescent="0.25">
      <c r="A371" s="16" t="s">
        <v>248</v>
      </c>
      <c r="B371" s="16" t="s">
        <v>93</v>
      </c>
      <c r="C371" s="16" t="s">
        <v>185</v>
      </c>
      <c r="D371" s="16" t="s">
        <v>115</v>
      </c>
      <c r="E371" s="17" t="s">
        <v>221</v>
      </c>
      <c r="F371" s="18">
        <v>142</v>
      </c>
      <c r="G371" s="19" t="s">
        <v>157</v>
      </c>
      <c r="H371" s="20">
        <v>1</v>
      </c>
      <c r="I371" s="25" t="s">
        <v>125</v>
      </c>
      <c r="J371" s="1" t="s">
        <v>636</v>
      </c>
      <c r="K371" s="1" t="str">
        <f t="shared" si="5"/>
        <v>3.3.90.39.79.04.0001.000017-02 - 142</v>
      </c>
    </row>
    <row r="372" spans="1:11" ht="21" x14ac:dyDescent="0.25">
      <c r="A372" s="16" t="s">
        <v>249</v>
      </c>
      <c r="B372" s="16" t="s">
        <v>94</v>
      </c>
      <c r="C372" s="16" t="s">
        <v>185</v>
      </c>
      <c r="D372" s="16" t="s">
        <v>116</v>
      </c>
      <c r="E372" s="17" t="s">
        <v>221</v>
      </c>
      <c r="F372" s="18">
        <v>142</v>
      </c>
      <c r="G372" s="19" t="s">
        <v>157</v>
      </c>
      <c r="H372" s="20">
        <v>1</v>
      </c>
      <c r="I372" s="25" t="s">
        <v>125</v>
      </c>
      <c r="J372" s="1" t="s">
        <v>637</v>
      </c>
      <c r="K372" s="1" t="str">
        <f t="shared" si="5"/>
        <v>3.3.90.39.79.04.0001.000022-02 - 142</v>
      </c>
    </row>
    <row r="373" spans="1:11" ht="21" x14ac:dyDescent="0.25">
      <c r="A373" s="16" t="s">
        <v>247</v>
      </c>
      <c r="B373" s="16" t="s">
        <v>96</v>
      </c>
      <c r="C373" s="16" t="s">
        <v>185</v>
      </c>
      <c r="D373" s="16" t="s">
        <v>118</v>
      </c>
      <c r="E373" s="17" t="s">
        <v>221</v>
      </c>
      <c r="F373" s="18">
        <v>142</v>
      </c>
      <c r="G373" s="19" t="s">
        <v>157</v>
      </c>
      <c r="H373" s="20">
        <v>1</v>
      </c>
      <c r="I373" s="25" t="s">
        <v>125</v>
      </c>
      <c r="J373" s="1" t="s">
        <v>638</v>
      </c>
      <c r="K373" s="1" t="str">
        <f t="shared" si="5"/>
        <v>3.3.90.39.79.04.0001.000027-02 - 142</v>
      </c>
    </row>
    <row r="374" spans="1:11" ht="21" x14ac:dyDescent="0.25">
      <c r="A374" s="16" t="s">
        <v>250</v>
      </c>
      <c r="B374" s="16" t="s">
        <v>83</v>
      </c>
      <c r="C374" s="16" t="s">
        <v>185</v>
      </c>
      <c r="D374" s="16" t="s">
        <v>107</v>
      </c>
      <c r="E374" s="17" t="s">
        <v>221</v>
      </c>
      <c r="F374" s="18">
        <v>142</v>
      </c>
      <c r="G374" s="19" t="s">
        <v>157</v>
      </c>
      <c r="H374" s="20">
        <v>2</v>
      </c>
      <c r="I374" s="25" t="s">
        <v>125</v>
      </c>
      <c r="J374" s="1" t="s">
        <v>639</v>
      </c>
      <c r="K374" s="1" t="str">
        <f t="shared" si="5"/>
        <v>3.3.90.39.79.04.0001.000012-02 - 142</v>
      </c>
    </row>
    <row r="375" spans="1:11" ht="21" x14ac:dyDescent="0.25">
      <c r="A375" s="16" t="s">
        <v>255</v>
      </c>
      <c r="B375" s="16" t="s">
        <v>82</v>
      </c>
      <c r="C375" s="16" t="s">
        <v>185</v>
      </c>
      <c r="D375" s="16" t="s">
        <v>254</v>
      </c>
      <c r="E375" s="17" t="s">
        <v>221</v>
      </c>
      <c r="F375" s="18">
        <v>142</v>
      </c>
      <c r="G375" s="19" t="s">
        <v>157</v>
      </c>
      <c r="H375" s="20">
        <v>10</v>
      </c>
      <c r="I375" s="25" t="s">
        <v>125</v>
      </c>
      <c r="J375" s="1" t="s">
        <v>640</v>
      </c>
      <c r="K375" s="1" t="str">
        <f t="shared" si="5"/>
        <v>3.3.90.39.79.04.0001.000009-02 - 142</v>
      </c>
    </row>
    <row r="376" spans="1:11" ht="21" x14ac:dyDescent="0.25">
      <c r="A376" s="16" t="s">
        <v>230</v>
      </c>
      <c r="B376" s="16" t="s">
        <v>86</v>
      </c>
      <c r="C376" s="16" t="s">
        <v>185</v>
      </c>
      <c r="D376" s="16" t="s">
        <v>109</v>
      </c>
      <c r="E376" s="17" t="s">
        <v>221</v>
      </c>
      <c r="F376" s="18">
        <v>142</v>
      </c>
      <c r="G376" s="19" t="s">
        <v>157</v>
      </c>
      <c r="H376" s="20">
        <v>10</v>
      </c>
      <c r="I376" s="25" t="s">
        <v>125</v>
      </c>
      <c r="J376" s="1" t="s">
        <v>641</v>
      </c>
      <c r="K376" s="1" t="str">
        <f t="shared" si="5"/>
        <v>3.3.90.39.79.04.0001.000020-02 - 142</v>
      </c>
    </row>
    <row r="377" spans="1:11" ht="21" x14ac:dyDescent="0.25">
      <c r="A377" s="16" t="s">
        <v>252</v>
      </c>
      <c r="B377" s="16" t="s">
        <v>90</v>
      </c>
      <c r="C377" s="16" t="s">
        <v>185</v>
      </c>
      <c r="D377" s="16" t="s">
        <v>112</v>
      </c>
      <c r="E377" s="17" t="s">
        <v>221</v>
      </c>
      <c r="F377" s="18">
        <v>142</v>
      </c>
      <c r="G377" s="19" t="s">
        <v>157</v>
      </c>
      <c r="H377" s="20">
        <v>10</v>
      </c>
      <c r="I377" s="25" t="s">
        <v>125</v>
      </c>
      <c r="J377" s="1" t="s">
        <v>642</v>
      </c>
      <c r="K377" s="1" t="str">
        <f t="shared" si="5"/>
        <v>3.3.90.39.79.04.0001.000054-02 - 142</v>
      </c>
    </row>
    <row r="378" spans="1:11" ht="36" x14ac:dyDescent="0.25">
      <c r="A378" s="16" t="s">
        <v>195</v>
      </c>
      <c r="B378" s="16" t="s">
        <v>79</v>
      </c>
      <c r="C378" s="16" t="s">
        <v>276</v>
      </c>
      <c r="D378" s="16" t="s">
        <v>194</v>
      </c>
      <c r="E378" s="17" t="s">
        <v>127</v>
      </c>
      <c r="F378" s="18">
        <v>142</v>
      </c>
      <c r="G378" s="19" t="s">
        <v>157</v>
      </c>
      <c r="H378" s="20">
        <v>11</v>
      </c>
      <c r="I378" s="25" t="s">
        <v>126</v>
      </c>
      <c r="J378" s="1" t="s">
        <v>643</v>
      </c>
      <c r="K378" s="1" t="str">
        <f t="shared" si="5"/>
        <v>3.3.90.30.24.03.0021.000032-01 - 142</v>
      </c>
    </row>
    <row r="379" spans="1:11" ht="36" x14ac:dyDescent="0.25">
      <c r="A379" s="16" t="s">
        <v>197</v>
      </c>
      <c r="B379" s="16" t="s">
        <v>80</v>
      </c>
      <c r="C379" s="16" t="s">
        <v>276</v>
      </c>
      <c r="D379" s="16" t="s">
        <v>196</v>
      </c>
      <c r="E379" s="17" t="s">
        <v>127</v>
      </c>
      <c r="F379" s="18">
        <v>142</v>
      </c>
      <c r="G379" s="19" t="s">
        <v>157</v>
      </c>
      <c r="H379" s="20">
        <v>15</v>
      </c>
      <c r="I379" s="25" t="s">
        <v>126</v>
      </c>
      <c r="J379" s="1" t="s">
        <v>644</v>
      </c>
      <c r="K379" s="1" t="str">
        <f t="shared" si="5"/>
        <v>3.3.90.30.24.03.0021.000033-01 - 142</v>
      </c>
    </row>
    <row r="380" spans="1:11" ht="24" x14ac:dyDescent="0.25">
      <c r="A380" s="16" t="s">
        <v>227</v>
      </c>
      <c r="B380" s="16" t="s">
        <v>91</v>
      </c>
      <c r="C380" s="16" t="s">
        <v>185</v>
      </c>
      <c r="D380" s="16" t="s">
        <v>113</v>
      </c>
      <c r="E380" s="17" t="s">
        <v>221</v>
      </c>
      <c r="F380" s="18">
        <v>142</v>
      </c>
      <c r="G380" s="19" t="s">
        <v>157</v>
      </c>
      <c r="H380" s="20">
        <v>15</v>
      </c>
      <c r="I380" s="25" t="s">
        <v>125</v>
      </c>
      <c r="J380" s="1" t="s">
        <v>645</v>
      </c>
      <c r="K380" s="1" t="str">
        <f t="shared" si="5"/>
        <v>3.3.90.39.79.04.0001.000056-02 - 142</v>
      </c>
    </row>
    <row r="381" spans="1:11" ht="21" x14ac:dyDescent="0.25">
      <c r="A381" s="16" t="s">
        <v>253</v>
      </c>
      <c r="B381" s="16" t="s">
        <v>81</v>
      </c>
      <c r="C381" s="16" t="s">
        <v>185</v>
      </c>
      <c r="D381" s="16" t="s">
        <v>106</v>
      </c>
      <c r="E381" s="17" t="s">
        <v>221</v>
      </c>
      <c r="F381" s="18">
        <v>142</v>
      </c>
      <c r="G381" s="19" t="s">
        <v>157</v>
      </c>
      <c r="H381" s="20">
        <v>50</v>
      </c>
      <c r="I381" s="25" t="s">
        <v>125</v>
      </c>
      <c r="J381" s="1" t="s">
        <v>646</v>
      </c>
      <c r="K381" s="1" t="str">
        <f t="shared" si="5"/>
        <v>3.3.90.39.79.04.0001.000005-02 - 142</v>
      </c>
    </row>
    <row r="382" spans="1:11" ht="21" x14ac:dyDescent="0.25">
      <c r="A382" s="16" t="s">
        <v>256</v>
      </c>
      <c r="B382" s="16" t="s">
        <v>89</v>
      </c>
      <c r="C382" s="16" t="s">
        <v>185</v>
      </c>
      <c r="D382" s="16" t="s">
        <v>111</v>
      </c>
      <c r="E382" s="17" t="s">
        <v>221</v>
      </c>
      <c r="F382" s="18">
        <v>142</v>
      </c>
      <c r="G382" s="19" t="s">
        <v>157</v>
      </c>
      <c r="H382" s="20">
        <v>64</v>
      </c>
      <c r="I382" s="25" t="s">
        <v>125</v>
      </c>
      <c r="J382" s="1" t="s">
        <v>647</v>
      </c>
      <c r="K382" s="1" t="str">
        <f t="shared" si="5"/>
        <v>3.3.90.39.79.04.0001.000053-02 - 142</v>
      </c>
    </row>
    <row r="383" spans="1:11" ht="24" x14ac:dyDescent="0.25">
      <c r="A383" s="16" t="s">
        <v>193</v>
      </c>
      <c r="B383" s="16" t="s">
        <v>102</v>
      </c>
      <c r="C383" s="16" t="s">
        <v>276</v>
      </c>
      <c r="D383" s="16" t="s">
        <v>192</v>
      </c>
      <c r="E383" s="17" t="s">
        <v>127</v>
      </c>
      <c r="F383" s="18">
        <v>142</v>
      </c>
      <c r="G383" s="19" t="s">
        <v>157</v>
      </c>
      <c r="H383" s="20">
        <v>67</v>
      </c>
      <c r="I383" s="25" t="s">
        <v>126</v>
      </c>
      <c r="J383" s="1" t="s">
        <v>648</v>
      </c>
      <c r="K383" s="1" t="str">
        <f t="shared" si="5"/>
        <v>3.3.90.30.24.03.0021.000031-01 - 142</v>
      </c>
    </row>
    <row r="384" spans="1:11" ht="21" x14ac:dyDescent="0.25">
      <c r="A384" s="16" t="s">
        <v>231</v>
      </c>
      <c r="B384" s="16" t="s">
        <v>87</v>
      </c>
      <c r="C384" s="16" t="s">
        <v>185</v>
      </c>
      <c r="D384" s="16" t="s">
        <v>110</v>
      </c>
      <c r="E384" s="17" t="s">
        <v>221</v>
      </c>
      <c r="F384" s="16">
        <v>142</v>
      </c>
      <c r="G384" s="19" t="s">
        <v>157</v>
      </c>
      <c r="H384" s="21">
        <v>67</v>
      </c>
      <c r="I384" s="25" t="s">
        <v>125</v>
      </c>
      <c r="J384" s="1" t="s">
        <v>649</v>
      </c>
      <c r="K384" s="1" t="str">
        <f t="shared" si="5"/>
        <v>3.3.90.39.79.04.0001.000026-02 - 142</v>
      </c>
    </row>
    <row r="385" spans="1:11" ht="24" x14ac:dyDescent="0.25">
      <c r="A385" s="16" t="s">
        <v>229</v>
      </c>
      <c r="B385" s="16" t="s">
        <v>88</v>
      </c>
      <c r="C385" s="16" t="s">
        <v>185</v>
      </c>
      <c r="D385" s="16" t="s">
        <v>228</v>
      </c>
      <c r="E385" s="17" t="s">
        <v>221</v>
      </c>
      <c r="F385" s="18">
        <v>142</v>
      </c>
      <c r="G385" s="19" t="s">
        <v>157</v>
      </c>
      <c r="H385" s="20">
        <v>73</v>
      </c>
      <c r="I385" s="25" t="s">
        <v>125</v>
      </c>
      <c r="J385" s="1" t="s">
        <v>650</v>
      </c>
      <c r="K385" s="1" t="str">
        <f t="shared" si="5"/>
        <v>3.3.90.39.79.04.0001.000063-01 - 142</v>
      </c>
    </row>
    <row r="386" spans="1:11" ht="21" x14ac:dyDescent="0.25">
      <c r="A386" s="16" t="s">
        <v>243</v>
      </c>
      <c r="B386" s="16" t="s">
        <v>84</v>
      </c>
      <c r="C386" s="16" t="s">
        <v>185</v>
      </c>
      <c r="D386" s="16" t="s">
        <v>108</v>
      </c>
      <c r="E386" s="17" t="s">
        <v>221</v>
      </c>
      <c r="F386" s="18">
        <v>142</v>
      </c>
      <c r="G386" s="19" t="s">
        <v>157</v>
      </c>
      <c r="H386" s="20">
        <v>94</v>
      </c>
      <c r="I386" s="25" t="s">
        <v>125</v>
      </c>
      <c r="J386" s="1" t="s">
        <v>651</v>
      </c>
      <c r="K386" s="1" t="str">
        <f t="shared" si="5"/>
        <v>3.3.90.39.79.04.0001.000016-02 - 142</v>
      </c>
    </row>
    <row r="387" spans="1:11" ht="24" x14ac:dyDescent="0.25">
      <c r="A387" s="16" t="s">
        <v>222</v>
      </c>
      <c r="B387" s="16" t="s">
        <v>85</v>
      </c>
      <c r="C387" s="16" t="s">
        <v>185</v>
      </c>
      <c r="D387" s="16" t="s">
        <v>220</v>
      </c>
      <c r="E387" s="17" t="s">
        <v>221</v>
      </c>
      <c r="F387" s="18">
        <v>142</v>
      </c>
      <c r="G387" s="19" t="s">
        <v>157</v>
      </c>
      <c r="H387" s="20">
        <v>138</v>
      </c>
      <c r="I387" s="25" t="s">
        <v>125</v>
      </c>
      <c r="J387" s="1" t="s">
        <v>652</v>
      </c>
      <c r="K387" s="1" t="str">
        <f t="shared" ref="K387:K450" si="6">CONCATENATE(A387," - ",F387)</f>
        <v>3.3.90.39.79.04.0001.000060-01 - 142</v>
      </c>
    </row>
    <row r="388" spans="1:11" ht="24" x14ac:dyDescent="0.25">
      <c r="A388" s="16" t="s">
        <v>245</v>
      </c>
      <c r="B388" s="16" t="s">
        <v>105</v>
      </c>
      <c r="C388" s="16" t="s">
        <v>185</v>
      </c>
      <c r="D388" s="16" t="s">
        <v>244</v>
      </c>
      <c r="E388" s="17" t="s">
        <v>221</v>
      </c>
      <c r="F388" s="18">
        <v>142</v>
      </c>
      <c r="G388" s="19" t="s">
        <v>157</v>
      </c>
      <c r="H388" s="20">
        <v>140</v>
      </c>
      <c r="I388" s="25" t="s">
        <v>125</v>
      </c>
      <c r="J388" s="1" t="s">
        <v>653</v>
      </c>
      <c r="K388" s="1" t="str">
        <f t="shared" si="6"/>
        <v>3.3.90.39.79.04.0001.000069-01 - 142</v>
      </c>
    </row>
    <row r="389" spans="1:11" ht="21" x14ac:dyDescent="0.25">
      <c r="A389" s="16" t="s">
        <v>255</v>
      </c>
      <c r="B389" s="16" t="s">
        <v>82</v>
      </c>
      <c r="C389" s="16" t="s">
        <v>185</v>
      </c>
      <c r="D389" s="16" t="s">
        <v>254</v>
      </c>
      <c r="E389" s="17" t="s">
        <v>221</v>
      </c>
      <c r="F389" s="18">
        <v>143</v>
      </c>
      <c r="G389" s="19" t="s">
        <v>158</v>
      </c>
      <c r="H389" s="20">
        <v>0</v>
      </c>
      <c r="I389" s="25" t="s">
        <v>125</v>
      </c>
      <c r="J389" s="1" t="s">
        <v>654</v>
      </c>
      <c r="K389" s="1" t="str">
        <f t="shared" si="6"/>
        <v>3.3.90.39.79.04.0001.000009-02 - 143</v>
      </c>
    </row>
    <row r="390" spans="1:11" ht="21" x14ac:dyDescent="0.25">
      <c r="A390" s="16" t="s">
        <v>231</v>
      </c>
      <c r="B390" s="16" t="s">
        <v>87</v>
      </c>
      <c r="C390" s="16" t="s">
        <v>185</v>
      </c>
      <c r="D390" s="16" t="s">
        <v>110</v>
      </c>
      <c r="E390" s="17" t="s">
        <v>221</v>
      </c>
      <c r="F390" s="18">
        <v>143</v>
      </c>
      <c r="G390" s="19" t="s">
        <v>158</v>
      </c>
      <c r="H390" s="20">
        <v>0</v>
      </c>
      <c r="I390" s="25" t="s">
        <v>125</v>
      </c>
      <c r="J390" s="1" t="s">
        <v>655</v>
      </c>
      <c r="K390" s="1" t="str">
        <f t="shared" si="6"/>
        <v>3.3.90.39.79.04.0001.000026-02 - 143</v>
      </c>
    </row>
    <row r="391" spans="1:11" ht="24" x14ac:dyDescent="0.25">
      <c r="A391" s="16" t="s">
        <v>222</v>
      </c>
      <c r="B391" s="16" t="s">
        <v>85</v>
      </c>
      <c r="C391" s="16" t="s">
        <v>185</v>
      </c>
      <c r="D391" s="16" t="s">
        <v>220</v>
      </c>
      <c r="E391" s="17" t="s">
        <v>221</v>
      </c>
      <c r="F391" s="18">
        <v>143</v>
      </c>
      <c r="G391" s="19" t="s">
        <v>158</v>
      </c>
      <c r="H391" s="20">
        <v>0</v>
      </c>
      <c r="I391" s="25" t="s">
        <v>125</v>
      </c>
      <c r="J391" s="1" t="s">
        <v>656</v>
      </c>
      <c r="K391" s="1" t="str">
        <f t="shared" si="6"/>
        <v>3.3.90.39.79.04.0001.000060-01 - 143</v>
      </c>
    </row>
    <row r="392" spans="1:11" ht="36" x14ac:dyDescent="0.25">
      <c r="A392" s="16" t="s">
        <v>195</v>
      </c>
      <c r="B392" s="16" t="s">
        <v>79</v>
      </c>
      <c r="C392" s="16" t="s">
        <v>276</v>
      </c>
      <c r="D392" s="16" t="s">
        <v>194</v>
      </c>
      <c r="E392" s="17" t="s">
        <v>127</v>
      </c>
      <c r="F392" s="18">
        <v>143</v>
      </c>
      <c r="G392" s="19" t="s">
        <v>158</v>
      </c>
      <c r="H392" s="20">
        <v>0</v>
      </c>
      <c r="I392" s="25" t="s">
        <v>126</v>
      </c>
      <c r="J392" s="1" t="s">
        <v>657</v>
      </c>
      <c r="K392" s="1" t="str">
        <f t="shared" si="6"/>
        <v>3.3.90.30.24.03.0021.000032-01 - 143</v>
      </c>
    </row>
    <row r="393" spans="1:11" ht="36" x14ac:dyDescent="0.25">
      <c r="A393" s="16" t="s">
        <v>197</v>
      </c>
      <c r="B393" s="16" t="s">
        <v>80</v>
      </c>
      <c r="C393" s="16" t="s">
        <v>276</v>
      </c>
      <c r="D393" s="16" t="s">
        <v>196</v>
      </c>
      <c r="E393" s="17" t="s">
        <v>127</v>
      </c>
      <c r="F393" s="18">
        <v>143</v>
      </c>
      <c r="G393" s="19" t="s">
        <v>158</v>
      </c>
      <c r="H393" s="20">
        <v>0</v>
      </c>
      <c r="I393" s="25" t="s">
        <v>126</v>
      </c>
      <c r="J393" s="1" t="s">
        <v>658</v>
      </c>
      <c r="K393" s="1" t="str">
        <f t="shared" si="6"/>
        <v>3.3.90.30.24.03.0021.000033-01 - 143</v>
      </c>
    </row>
    <row r="394" spans="1:11" ht="21" x14ac:dyDescent="0.25">
      <c r="A394" s="16" t="s">
        <v>256</v>
      </c>
      <c r="B394" s="16" t="s">
        <v>89</v>
      </c>
      <c r="C394" s="16" t="s">
        <v>185</v>
      </c>
      <c r="D394" s="16" t="s">
        <v>111</v>
      </c>
      <c r="E394" s="17" t="s">
        <v>221</v>
      </c>
      <c r="F394" s="18">
        <v>143</v>
      </c>
      <c r="G394" s="19" t="s">
        <v>158</v>
      </c>
      <c r="H394" s="20">
        <v>0</v>
      </c>
      <c r="I394" s="25" t="s">
        <v>125</v>
      </c>
      <c r="J394" s="1" t="s">
        <v>659</v>
      </c>
      <c r="K394" s="1" t="str">
        <f t="shared" si="6"/>
        <v>3.3.90.39.79.04.0001.000053-02 - 143</v>
      </c>
    </row>
    <row r="395" spans="1:11" ht="21" x14ac:dyDescent="0.25">
      <c r="A395" s="16" t="s">
        <v>259</v>
      </c>
      <c r="B395" s="16" t="s">
        <v>97</v>
      </c>
      <c r="C395" s="16" t="s">
        <v>185</v>
      </c>
      <c r="D395" s="16" t="s">
        <v>119</v>
      </c>
      <c r="E395" s="17" t="s">
        <v>221</v>
      </c>
      <c r="F395" s="18">
        <v>144</v>
      </c>
      <c r="G395" s="19" t="s">
        <v>159</v>
      </c>
      <c r="H395" s="20">
        <v>0</v>
      </c>
      <c r="I395" s="25" t="s">
        <v>125</v>
      </c>
      <c r="J395" s="1" t="s">
        <v>660</v>
      </c>
      <c r="K395" s="1" t="str">
        <f t="shared" si="6"/>
        <v>3.3.90.39.79.04.0001.000055-02 - 144</v>
      </c>
    </row>
    <row r="396" spans="1:11" ht="21" x14ac:dyDescent="0.25">
      <c r="A396" s="16" t="s">
        <v>230</v>
      </c>
      <c r="B396" s="16" t="s">
        <v>86</v>
      </c>
      <c r="C396" s="16" t="s">
        <v>185</v>
      </c>
      <c r="D396" s="16" t="s">
        <v>109</v>
      </c>
      <c r="E396" s="17" t="s">
        <v>221</v>
      </c>
      <c r="F396" s="18">
        <v>144</v>
      </c>
      <c r="G396" s="19" t="s">
        <v>159</v>
      </c>
      <c r="H396" s="20">
        <v>0</v>
      </c>
      <c r="I396" s="25" t="s">
        <v>125</v>
      </c>
      <c r="J396" s="1" t="s">
        <v>661</v>
      </c>
      <c r="K396" s="1" t="str">
        <f t="shared" si="6"/>
        <v>3.3.90.39.79.04.0001.000020-02 - 144</v>
      </c>
    </row>
    <row r="397" spans="1:11" ht="21" x14ac:dyDescent="0.25">
      <c r="A397" s="16" t="s">
        <v>257</v>
      </c>
      <c r="B397" s="16" t="s">
        <v>95</v>
      </c>
      <c r="C397" s="16" t="s">
        <v>185</v>
      </c>
      <c r="D397" s="16" t="s">
        <v>117</v>
      </c>
      <c r="E397" s="17" t="s">
        <v>221</v>
      </c>
      <c r="F397" s="18">
        <v>144</v>
      </c>
      <c r="G397" s="19" t="s">
        <v>159</v>
      </c>
      <c r="H397" s="20">
        <v>0</v>
      </c>
      <c r="I397" s="25" t="s">
        <v>125</v>
      </c>
      <c r="J397" s="1" t="s">
        <v>662</v>
      </c>
      <c r="K397" s="1" t="str">
        <f t="shared" si="6"/>
        <v>3.3.90.39.79.04.0001.000023-02 - 144</v>
      </c>
    </row>
    <row r="398" spans="1:11" ht="21" x14ac:dyDescent="0.25">
      <c r="A398" s="16" t="s">
        <v>231</v>
      </c>
      <c r="B398" s="16" t="s">
        <v>87</v>
      </c>
      <c r="C398" s="16" t="s">
        <v>185</v>
      </c>
      <c r="D398" s="16" t="s">
        <v>110</v>
      </c>
      <c r="E398" s="17" t="s">
        <v>221</v>
      </c>
      <c r="F398" s="18">
        <v>144</v>
      </c>
      <c r="G398" s="19" t="s">
        <v>159</v>
      </c>
      <c r="H398" s="20">
        <v>0</v>
      </c>
      <c r="I398" s="25" t="s">
        <v>125</v>
      </c>
      <c r="J398" s="1" t="s">
        <v>663</v>
      </c>
      <c r="K398" s="1" t="str">
        <f t="shared" si="6"/>
        <v>3.3.90.39.79.04.0001.000026-02 - 144</v>
      </c>
    </row>
    <row r="399" spans="1:11" ht="36" x14ac:dyDescent="0.25">
      <c r="A399" s="16" t="s">
        <v>195</v>
      </c>
      <c r="B399" s="16" t="s">
        <v>79</v>
      </c>
      <c r="C399" s="16" t="s">
        <v>276</v>
      </c>
      <c r="D399" s="16" t="s">
        <v>194</v>
      </c>
      <c r="E399" s="17" t="s">
        <v>127</v>
      </c>
      <c r="F399" s="18">
        <v>144</v>
      </c>
      <c r="G399" s="19" t="s">
        <v>159</v>
      </c>
      <c r="H399" s="20">
        <v>0</v>
      </c>
      <c r="I399" s="25" t="s">
        <v>126</v>
      </c>
      <c r="J399" s="1" t="s">
        <v>664</v>
      </c>
      <c r="K399" s="1" t="str">
        <f t="shared" si="6"/>
        <v>3.3.90.30.24.03.0021.000032-01 - 144</v>
      </c>
    </row>
    <row r="400" spans="1:11" ht="36" x14ac:dyDescent="0.25">
      <c r="A400" s="16" t="s">
        <v>197</v>
      </c>
      <c r="B400" s="16" t="s">
        <v>80</v>
      </c>
      <c r="C400" s="16" t="s">
        <v>276</v>
      </c>
      <c r="D400" s="16" t="s">
        <v>196</v>
      </c>
      <c r="E400" s="17" t="s">
        <v>127</v>
      </c>
      <c r="F400" s="18">
        <v>144</v>
      </c>
      <c r="G400" s="19" t="s">
        <v>159</v>
      </c>
      <c r="H400" s="20">
        <v>0</v>
      </c>
      <c r="I400" s="25" t="s">
        <v>126</v>
      </c>
      <c r="J400" s="1" t="s">
        <v>665</v>
      </c>
      <c r="K400" s="1" t="str">
        <f t="shared" si="6"/>
        <v>3.3.90.30.24.03.0021.000033-01 - 144</v>
      </c>
    </row>
    <row r="401" spans="1:11" ht="24" x14ac:dyDescent="0.25">
      <c r="A401" s="16" t="s">
        <v>193</v>
      </c>
      <c r="B401" s="16" t="s">
        <v>102</v>
      </c>
      <c r="C401" s="16" t="s">
        <v>276</v>
      </c>
      <c r="D401" s="16" t="s">
        <v>192</v>
      </c>
      <c r="E401" s="17" t="s">
        <v>127</v>
      </c>
      <c r="F401" s="18">
        <v>144</v>
      </c>
      <c r="G401" s="19" t="s">
        <v>159</v>
      </c>
      <c r="H401" s="20">
        <v>0</v>
      </c>
      <c r="I401" s="25" t="s">
        <v>126</v>
      </c>
      <c r="J401" s="1" t="s">
        <v>666</v>
      </c>
      <c r="K401" s="1" t="str">
        <f t="shared" si="6"/>
        <v>3.3.90.30.24.03.0021.000031-01 - 144</v>
      </c>
    </row>
    <row r="402" spans="1:11" ht="24" x14ac:dyDescent="0.25">
      <c r="A402" s="16" t="s">
        <v>222</v>
      </c>
      <c r="B402" s="16" t="s">
        <v>85</v>
      </c>
      <c r="C402" s="16" t="s">
        <v>185</v>
      </c>
      <c r="D402" s="16" t="s">
        <v>220</v>
      </c>
      <c r="E402" s="17" t="s">
        <v>221</v>
      </c>
      <c r="F402" s="18">
        <v>144</v>
      </c>
      <c r="G402" s="19" t="s">
        <v>159</v>
      </c>
      <c r="H402" s="20">
        <v>0</v>
      </c>
      <c r="I402" s="25" t="s">
        <v>125</v>
      </c>
      <c r="J402" s="1" t="s">
        <v>667</v>
      </c>
      <c r="K402" s="1" t="str">
        <f t="shared" si="6"/>
        <v>3.3.90.39.79.04.0001.000060-01 - 144</v>
      </c>
    </row>
    <row r="403" spans="1:11" ht="21" x14ac:dyDescent="0.25">
      <c r="A403" s="16" t="s">
        <v>256</v>
      </c>
      <c r="B403" s="16" t="s">
        <v>89</v>
      </c>
      <c r="C403" s="16" t="s">
        <v>185</v>
      </c>
      <c r="D403" s="16" t="s">
        <v>111</v>
      </c>
      <c r="E403" s="17" t="s">
        <v>221</v>
      </c>
      <c r="F403" s="18">
        <v>144</v>
      </c>
      <c r="G403" s="19" t="s">
        <v>159</v>
      </c>
      <c r="H403" s="20">
        <v>0</v>
      </c>
      <c r="I403" s="25" t="s">
        <v>125</v>
      </c>
      <c r="J403" s="1" t="s">
        <v>668</v>
      </c>
      <c r="K403" s="1" t="str">
        <f t="shared" si="6"/>
        <v>3.3.90.39.79.04.0001.000053-02 - 144</v>
      </c>
    </row>
    <row r="404" spans="1:11" ht="24" x14ac:dyDescent="0.25">
      <c r="A404" s="16" t="s">
        <v>227</v>
      </c>
      <c r="B404" s="16" t="s">
        <v>91</v>
      </c>
      <c r="C404" s="16" t="s">
        <v>185</v>
      </c>
      <c r="D404" s="16" t="s">
        <v>113</v>
      </c>
      <c r="E404" s="17" t="s">
        <v>221</v>
      </c>
      <c r="F404" s="18">
        <v>144</v>
      </c>
      <c r="G404" s="19" t="s">
        <v>159</v>
      </c>
      <c r="H404" s="20">
        <v>0</v>
      </c>
      <c r="I404" s="25" t="s">
        <v>125</v>
      </c>
      <c r="J404" s="1" t="s">
        <v>669</v>
      </c>
      <c r="K404" s="1" t="str">
        <f t="shared" si="6"/>
        <v>3.3.90.39.79.04.0001.000056-02 - 144</v>
      </c>
    </row>
    <row r="405" spans="1:11" ht="21" x14ac:dyDescent="0.25">
      <c r="A405" s="16" t="s">
        <v>246</v>
      </c>
      <c r="B405" s="16" t="s">
        <v>92</v>
      </c>
      <c r="C405" s="16" t="s">
        <v>185</v>
      </c>
      <c r="D405" s="16" t="s">
        <v>114</v>
      </c>
      <c r="E405" s="17" t="s">
        <v>221</v>
      </c>
      <c r="F405" s="18">
        <v>146</v>
      </c>
      <c r="G405" s="19" t="s">
        <v>160</v>
      </c>
      <c r="H405" s="20">
        <v>0</v>
      </c>
      <c r="I405" s="25" t="s">
        <v>125</v>
      </c>
      <c r="J405" s="1" t="s">
        <v>670</v>
      </c>
      <c r="K405" s="1" t="str">
        <f t="shared" si="6"/>
        <v>3.3.90.39.79.04.0001.000013-02 - 146</v>
      </c>
    </row>
    <row r="406" spans="1:11" ht="21" x14ac:dyDescent="0.25">
      <c r="A406" s="16" t="s">
        <v>248</v>
      </c>
      <c r="B406" s="16" t="s">
        <v>93</v>
      </c>
      <c r="C406" s="16" t="s">
        <v>185</v>
      </c>
      <c r="D406" s="16" t="s">
        <v>115</v>
      </c>
      <c r="E406" s="17" t="s">
        <v>221</v>
      </c>
      <c r="F406" s="18">
        <v>146</v>
      </c>
      <c r="G406" s="19" t="s">
        <v>160</v>
      </c>
      <c r="H406" s="20">
        <v>0</v>
      </c>
      <c r="I406" s="25" t="s">
        <v>125</v>
      </c>
      <c r="J406" s="1" t="s">
        <v>671</v>
      </c>
      <c r="K406" s="1" t="str">
        <f t="shared" si="6"/>
        <v>3.3.90.39.79.04.0001.000017-02 - 146</v>
      </c>
    </row>
    <row r="407" spans="1:11" ht="21" x14ac:dyDescent="0.25">
      <c r="A407" s="16" t="s">
        <v>249</v>
      </c>
      <c r="B407" s="16" t="s">
        <v>94</v>
      </c>
      <c r="C407" s="16" t="s">
        <v>185</v>
      </c>
      <c r="D407" s="16" t="s">
        <v>116</v>
      </c>
      <c r="E407" s="17" t="s">
        <v>221</v>
      </c>
      <c r="F407" s="18">
        <v>146</v>
      </c>
      <c r="G407" s="19" t="s">
        <v>160</v>
      </c>
      <c r="H407" s="20">
        <v>0</v>
      </c>
      <c r="I407" s="25" t="s">
        <v>125</v>
      </c>
      <c r="J407" s="1" t="s">
        <v>672</v>
      </c>
      <c r="K407" s="1" t="str">
        <f t="shared" si="6"/>
        <v>3.3.90.39.79.04.0001.000022-02 - 146</v>
      </c>
    </row>
    <row r="408" spans="1:11" ht="21" x14ac:dyDescent="0.25">
      <c r="A408" s="16" t="s">
        <v>247</v>
      </c>
      <c r="B408" s="16" t="s">
        <v>96</v>
      </c>
      <c r="C408" s="16" t="s">
        <v>185</v>
      </c>
      <c r="D408" s="16" t="s">
        <v>118</v>
      </c>
      <c r="E408" s="17" t="s">
        <v>221</v>
      </c>
      <c r="F408" s="18">
        <v>146</v>
      </c>
      <c r="G408" s="19" t="s">
        <v>160</v>
      </c>
      <c r="H408" s="20">
        <v>0</v>
      </c>
      <c r="I408" s="25" t="s">
        <v>125</v>
      </c>
      <c r="J408" s="1" t="s">
        <v>673</v>
      </c>
      <c r="K408" s="1" t="str">
        <f t="shared" si="6"/>
        <v>3.3.90.39.79.04.0001.000027-02 - 146</v>
      </c>
    </row>
    <row r="409" spans="1:11" ht="36" x14ac:dyDescent="0.25">
      <c r="A409" s="16" t="s">
        <v>195</v>
      </c>
      <c r="B409" s="16" t="s">
        <v>79</v>
      </c>
      <c r="C409" s="16" t="s">
        <v>276</v>
      </c>
      <c r="D409" s="16" t="s">
        <v>194</v>
      </c>
      <c r="E409" s="17" t="s">
        <v>127</v>
      </c>
      <c r="F409" s="18">
        <v>146</v>
      </c>
      <c r="G409" s="19" t="s">
        <v>160</v>
      </c>
      <c r="H409" s="23">
        <v>0</v>
      </c>
      <c r="I409" s="25" t="s">
        <v>126</v>
      </c>
      <c r="J409" s="1" t="s">
        <v>674</v>
      </c>
      <c r="K409" s="1" t="str">
        <f t="shared" si="6"/>
        <v>3.3.90.30.24.03.0021.000032-01 - 146</v>
      </c>
    </row>
    <row r="410" spans="1:11" ht="24" x14ac:dyDescent="0.25">
      <c r="A410" s="16" t="s">
        <v>193</v>
      </c>
      <c r="B410" s="16" t="s">
        <v>102</v>
      </c>
      <c r="C410" s="16" t="s">
        <v>276</v>
      </c>
      <c r="D410" s="16" t="s">
        <v>192</v>
      </c>
      <c r="E410" s="17" t="s">
        <v>127</v>
      </c>
      <c r="F410" s="18">
        <v>146</v>
      </c>
      <c r="G410" s="19" t="s">
        <v>160</v>
      </c>
      <c r="H410" s="23">
        <v>0</v>
      </c>
      <c r="I410" s="25" t="s">
        <v>126</v>
      </c>
      <c r="J410" s="1" t="s">
        <v>675</v>
      </c>
      <c r="K410" s="1" t="str">
        <f t="shared" si="6"/>
        <v>3.3.90.30.24.03.0021.000031-01 - 146</v>
      </c>
    </row>
    <row r="411" spans="1:11" ht="36" x14ac:dyDescent="0.25">
      <c r="A411" s="16" t="s">
        <v>197</v>
      </c>
      <c r="B411" s="16" t="s">
        <v>80</v>
      </c>
      <c r="C411" s="16" t="s">
        <v>276</v>
      </c>
      <c r="D411" s="16" t="s">
        <v>196</v>
      </c>
      <c r="E411" s="17" t="s">
        <v>127</v>
      </c>
      <c r="F411" s="18">
        <v>146</v>
      </c>
      <c r="G411" s="19" t="s">
        <v>160</v>
      </c>
      <c r="H411" s="23">
        <v>0</v>
      </c>
      <c r="I411" s="25" t="s">
        <v>126</v>
      </c>
      <c r="J411" s="1" t="s">
        <v>676</v>
      </c>
      <c r="K411" s="1" t="str">
        <f t="shared" si="6"/>
        <v>3.3.90.30.24.03.0021.000033-01 - 146</v>
      </c>
    </row>
    <row r="412" spans="1:11" ht="21" x14ac:dyDescent="0.25">
      <c r="A412" s="16" t="s">
        <v>231</v>
      </c>
      <c r="B412" s="16" t="s">
        <v>87</v>
      </c>
      <c r="C412" s="16" t="s">
        <v>185</v>
      </c>
      <c r="D412" s="16" t="s">
        <v>110</v>
      </c>
      <c r="E412" s="17" t="s">
        <v>221</v>
      </c>
      <c r="F412" s="18">
        <v>146</v>
      </c>
      <c r="G412" s="19" t="s">
        <v>160</v>
      </c>
      <c r="H412" s="23">
        <v>0</v>
      </c>
      <c r="I412" s="25" t="s">
        <v>125</v>
      </c>
      <c r="J412" s="1" t="s">
        <v>677</v>
      </c>
      <c r="K412" s="1" t="str">
        <f t="shared" si="6"/>
        <v>3.3.90.39.79.04.0001.000026-02 - 146</v>
      </c>
    </row>
    <row r="413" spans="1:11" ht="21" x14ac:dyDescent="0.25">
      <c r="A413" s="16" t="s">
        <v>253</v>
      </c>
      <c r="B413" s="16" t="s">
        <v>81</v>
      </c>
      <c r="C413" s="16" t="s">
        <v>185</v>
      </c>
      <c r="D413" s="16" t="s">
        <v>106</v>
      </c>
      <c r="E413" s="17" t="s">
        <v>221</v>
      </c>
      <c r="F413" s="18">
        <v>146</v>
      </c>
      <c r="G413" s="19" t="s">
        <v>160</v>
      </c>
      <c r="H413" s="23">
        <v>0</v>
      </c>
      <c r="I413" s="25" t="s">
        <v>125</v>
      </c>
      <c r="J413" s="1" t="s">
        <v>678</v>
      </c>
      <c r="K413" s="1" t="str">
        <f t="shared" si="6"/>
        <v>3.3.90.39.79.04.0001.000005-02 - 146</v>
      </c>
    </row>
    <row r="414" spans="1:11" ht="21" x14ac:dyDescent="0.25">
      <c r="A414" s="16" t="s">
        <v>255</v>
      </c>
      <c r="B414" s="16" t="s">
        <v>82</v>
      </c>
      <c r="C414" s="16" t="s">
        <v>185</v>
      </c>
      <c r="D414" s="16" t="s">
        <v>254</v>
      </c>
      <c r="E414" s="17" t="s">
        <v>221</v>
      </c>
      <c r="F414" s="18">
        <v>146</v>
      </c>
      <c r="G414" s="19" t="s">
        <v>160</v>
      </c>
      <c r="H414" s="23">
        <v>0</v>
      </c>
      <c r="I414" s="25" t="s">
        <v>125</v>
      </c>
      <c r="J414" s="1" t="s">
        <v>679</v>
      </c>
      <c r="K414" s="1" t="str">
        <f t="shared" si="6"/>
        <v>3.3.90.39.79.04.0001.000009-02 - 146</v>
      </c>
    </row>
    <row r="415" spans="1:11" ht="21" x14ac:dyDescent="0.25">
      <c r="A415" s="16" t="s">
        <v>242</v>
      </c>
      <c r="B415" s="16" t="s">
        <v>103</v>
      </c>
      <c r="C415" s="16" t="s">
        <v>185</v>
      </c>
      <c r="D415" s="16" t="s">
        <v>124</v>
      </c>
      <c r="E415" s="17" t="s">
        <v>221</v>
      </c>
      <c r="F415" s="18">
        <v>146</v>
      </c>
      <c r="G415" s="19" t="s">
        <v>160</v>
      </c>
      <c r="H415" s="23">
        <v>0</v>
      </c>
      <c r="I415" s="25" t="s">
        <v>125</v>
      </c>
      <c r="J415" s="1" t="s">
        <v>680</v>
      </c>
      <c r="K415" s="1" t="str">
        <f t="shared" si="6"/>
        <v>3.3.90.39.79.04.0001.000018-02 - 146</v>
      </c>
    </row>
    <row r="416" spans="1:11" ht="24" x14ac:dyDescent="0.25">
      <c r="A416" s="16" t="s">
        <v>222</v>
      </c>
      <c r="B416" s="16" t="s">
        <v>85</v>
      </c>
      <c r="C416" s="16" t="s">
        <v>185</v>
      </c>
      <c r="D416" s="16" t="s">
        <v>220</v>
      </c>
      <c r="E416" s="17" t="s">
        <v>221</v>
      </c>
      <c r="F416" s="18">
        <v>146</v>
      </c>
      <c r="G416" s="19" t="s">
        <v>160</v>
      </c>
      <c r="H416" s="23">
        <v>0</v>
      </c>
      <c r="I416" s="25" t="s">
        <v>125</v>
      </c>
      <c r="J416" s="1" t="s">
        <v>681</v>
      </c>
      <c r="K416" s="1" t="str">
        <f t="shared" si="6"/>
        <v>3.3.90.39.79.04.0001.000060-01 - 146</v>
      </c>
    </row>
    <row r="417" spans="1:11" ht="21" x14ac:dyDescent="0.25">
      <c r="A417" s="16" t="s">
        <v>230</v>
      </c>
      <c r="B417" s="16" t="s">
        <v>86</v>
      </c>
      <c r="C417" s="16" t="s">
        <v>185</v>
      </c>
      <c r="D417" s="16" t="s">
        <v>109</v>
      </c>
      <c r="E417" s="17" t="s">
        <v>221</v>
      </c>
      <c r="F417" s="18">
        <v>146</v>
      </c>
      <c r="G417" s="19" t="s">
        <v>160</v>
      </c>
      <c r="H417" s="23">
        <v>0</v>
      </c>
      <c r="I417" s="25" t="s">
        <v>125</v>
      </c>
      <c r="J417" s="1" t="s">
        <v>682</v>
      </c>
      <c r="K417" s="1" t="str">
        <f t="shared" si="6"/>
        <v>3.3.90.39.79.04.0001.000020-02 - 146</v>
      </c>
    </row>
    <row r="418" spans="1:11" ht="24" x14ac:dyDescent="0.25">
      <c r="A418" s="16" t="s">
        <v>227</v>
      </c>
      <c r="B418" s="16" t="s">
        <v>91</v>
      </c>
      <c r="C418" s="16" t="s">
        <v>185</v>
      </c>
      <c r="D418" s="16" t="s">
        <v>113</v>
      </c>
      <c r="E418" s="17" t="s">
        <v>221</v>
      </c>
      <c r="F418" s="18">
        <v>146</v>
      </c>
      <c r="G418" s="19" t="s">
        <v>160</v>
      </c>
      <c r="H418" s="23">
        <v>0</v>
      </c>
      <c r="I418" s="25" t="s">
        <v>125</v>
      </c>
      <c r="J418" s="1" t="s">
        <v>683</v>
      </c>
      <c r="K418" s="1" t="str">
        <f t="shared" si="6"/>
        <v>3.3.90.39.79.04.0001.000056-02 - 146</v>
      </c>
    </row>
    <row r="419" spans="1:11" ht="24" x14ac:dyDescent="0.25">
      <c r="A419" s="16" t="s">
        <v>245</v>
      </c>
      <c r="B419" s="16" t="s">
        <v>105</v>
      </c>
      <c r="C419" s="16" t="s">
        <v>185</v>
      </c>
      <c r="D419" s="16" t="s">
        <v>244</v>
      </c>
      <c r="E419" s="17" t="s">
        <v>221</v>
      </c>
      <c r="F419" s="18">
        <v>146</v>
      </c>
      <c r="G419" s="19" t="s">
        <v>160</v>
      </c>
      <c r="H419" s="23">
        <v>0</v>
      </c>
      <c r="I419" s="25" t="s">
        <v>125</v>
      </c>
      <c r="J419" s="1" t="s">
        <v>684</v>
      </c>
      <c r="K419" s="1" t="str">
        <f t="shared" si="6"/>
        <v>3.3.90.39.79.04.0001.000069-01 - 146</v>
      </c>
    </row>
    <row r="420" spans="1:11" ht="21" x14ac:dyDescent="0.25">
      <c r="A420" s="16" t="s">
        <v>243</v>
      </c>
      <c r="B420" s="16" t="s">
        <v>84</v>
      </c>
      <c r="C420" s="16" t="s">
        <v>185</v>
      </c>
      <c r="D420" s="16" t="s">
        <v>108</v>
      </c>
      <c r="E420" s="17" t="s">
        <v>221</v>
      </c>
      <c r="F420" s="18">
        <v>146</v>
      </c>
      <c r="G420" s="19" t="s">
        <v>160</v>
      </c>
      <c r="H420" s="23">
        <v>0</v>
      </c>
      <c r="I420" s="25" t="s">
        <v>125</v>
      </c>
      <c r="J420" s="1" t="s">
        <v>685</v>
      </c>
      <c r="K420" s="1" t="str">
        <f t="shared" si="6"/>
        <v>3.3.90.39.79.04.0001.000016-02 - 146</v>
      </c>
    </row>
    <row r="421" spans="1:11" ht="24" x14ac:dyDescent="0.25">
      <c r="A421" s="16" t="s">
        <v>229</v>
      </c>
      <c r="B421" s="16" t="s">
        <v>88</v>
      </c>
      <c r="C421" s="16" t="s">
        <v>185</v>
      </c>
      <c r="D421" s="16" t="s">
        <v>228</v>
      </c>
      <c r="E421" s="17" t="s">
        <v>221</v>
      </c>
      <c r="F421" s="18">
        <v>146</v>
      </c>
      <c r="G421" s="19" t="s">
        <v>160</v>
      </c>
      <c r="H421" s="23">
        <v>0</v>
      </c>
      <c r="I421" s="25" t="s">
        <v>125</v>
      </c>
      <c r="J421" s="1" t="s">
        <v>686</v>
      </c>
      <c r="K421" s="1" t="str">
        <f t="shared" si="6"/>
        <v>3.3.90.39.79.04.0001.000063-01 - 146</v>
      </c>
    </row>
    <row r="422" spans="1:11" ht="21" x14ac:dyDescent="0.25">
      <c r="A422" s="16" t="s">
        <v>256</v>
      </c>
      <c r="B422" s="16" t="s">
        <v>89</v>
      </c>
      <c r="C422" s="16" t="s">
        <v>185</v>
      </c>
      <c r="D422" s="16" t="s">
        <v>111</v>
      </c>
      <c r="E422" s="17" t="s">
        <v>221</v>
      </c>
      <c r="F422" s="18">
        <v>146</v>
      </c>
      <c r="G422" s="19" t="s">
        <v>160</v>
      </c>
      <c r="H422" s="23">
        <v>0</v>
      </c>
      <c r="I422" s="25" t="s">
        <v>125</v>
      </c>
      <c r="J422" s="1" t="s">
        <v>687</v>
      </c>
      <c r="K422" s="1" t="str">
        <f t="shared" si="6"/>
        <v>3.3.90.39.79.04.0001.000053-02 - 146</v>
      </c>
    </row>
    <row r="423" spans="1:11" ht="24" x14ac:dyDescent="0.25">
      <c r="A423" s="16" t="s">
        <v>222</v>
      </c>
      <c r="B423" s="16" t="s">
        <v>85</v>
      </c>
      <c r="C423" s="16" t="s">
        <v>185</v>
      </c>
      <c r="D423" s="16" t="s">
        <v>220</v>
      </c>
      <c r="E423" s="17" t="s">
        <v>221</v>
      </c>
      <c r="F423" s="18">
        <v>147</v>
      </c>
      <c r="G423" s="19" t="s">
        <v>161</v>
      </c>
      <c r="H423" s="23">
        <v>0</v>
      </c>
      <c r="I423" s="25" t="s">
        <v>125</v>
      </c>
      <c r="J423" s="1" t="s">
        <v>688</v>
      </c>
      <c r="K423" s="1" t="str">
        <f t="shared" si="6"/>
        <v>3.3.90.39.79.04.0001.000060-01 - 147</v>
      </c>
    </row>
    <row r="424" spans="1:11" ht="21" x14ac:dyDescent="0.25">
      <c r="A424" s="16" t="s">
        <v>257</v>
      </c>
      <c r="B424" s="16" t="s">
        <v>95</v>
      </c>
      <c r="C424" s="16" t="s">
        <v>185</v>
      </c>
      <c r="D424" s="16" t="s">
        <v>117</v>
      </c>
      <c r="E424" s="17" t="s">
        <v>221</v>
      </c>
      <c r="F424" s="18">
        <v>147</v>
      </c>
      <c r="G424" s="19" t="s">
        <v>161</v>
      </c>
      <c r="H424" s="23">
        <v>0</v>
      </c>
      <c r="I424" s="25" t="s">
        <v>125</v>
      </c>
      <c r="J424" s="1" t="s">
        <v>689</v>
      </c>
      <c r="K424" s="1" t="str">
        <f t="shared" si="6"/>
        <v>3.3.90.39.79.04.0001.000023-02 - 147</v>
      </c>
    </row>
    <row r="425" spans="1:11" ht="21" x14ac:dyDescent="0.25">
      <c r="A425" s="16" t="s">
        <v>258</v>
      </c>
      <c r="B425" s="16" t="s">
        <v>98</v>
      </c>
      <c r="C425" s="16" t="s">
        <v>185</v>
      </c>
      <c r="D425" s="16" t="s">
        <v>120</v>
      </c>
      <c r="E425" s="17" t="s">
        <v>221</v>
      </c>
      <c r="F425" s="18">
        <v>147</v>
      </c>
      <c r="G425" s="19" t="s">
        <v>161</v>
      </c>
      <c r="H425" s="23">
        <v>0</v>
      </c>
      <c r="I425" s="25" t="s">
        <v>125</v>
      </c>
      <c r="J425" s="1" t="s">
        <v>690</v>
      </c>
      <c r="K425" s="1" t="str">
        <f t="shared" si="6"/>
        <v>3.3.90.39.79.04.0001.000057-02 - 147</v>
      </c>
    </row>
    <row r="426" spans="1:11" ht="21" x14ac:dyDescent="0.25">
      <c r="A426" s="16" t="s">
        <v>253</v>
      </c>
      <c r="B426" s="16" t="s">
        <v>81</v>
      </c>
      <c r="C426" s="16" t="s">
        <v>185</v>
      </c>
      <c r="D426" s="16" t="s">
        <v>106</v>
      </c>
      <c r="E426" s="17" t="s">
        <v>221</v>
      </c>
      <c r="F426" s="16">
        <v>147</v>
      </c>
      <c r="G426" s="19" t="s">
        <v>161</v>
      </c>
      <c r="H426" s="24">
        <v>0</v>
      </c>
      <c r="I426" s="25" t="s">
        <v>125</v>
      </c>
      <c r="J426" s="1" t="s">
        <v>691</v>
      </c>
      <c r="K426" s="1" t="str">
        <f t="shared" si="6"/>
        <v>3.3.90.39.79.04.0001.000005-02 - 147</v>
      </c>
    </row>
    <row r="427" spans="1:11" ht="21" x14ac:dyDescent="0.25">
      <c r="A427" s="16" t="s">
        <v>243</v>
      </c>
      <c r="B427" s="16" t="s">
        <v>84</v>
      </c>
      <c r="C427" s="16" t="s">
        <v>185</v>
      </c>
      <c r="D427" s="16" t="s">
        <v>108</v>
      </c>
      <c r="E427" s="17" t="s">
        <v>221</v>
      </c>
      <c r="F427" s="16">
        <v>147</v>
      </c>
      <c r="G427" s="19" t="s">
        <v>161</v>
      </c>
      <c r="H427" s="24">
        <v>0</v>
      </c>
      <c r="I427" s="25" t="s">
        <v>125</v>
      </c>
      <c r="J427" s="1" t="s">
        <v>692</v>
      </c>
      <c r="K427" s="1" t="str">
        <f t="shared" si="6"/>
        <v>3.3.90.39.79.04.0001.000016-02 - 147</v>
      </c>
    </row>
    <row r="428" spans="1:11" ht="21" x14ac:dyDescent="0.25">
      <c r="A428" s="16" t="s">
        <v>230</v>
      </c>
      <c r="B428" s="16" t="s">
        <v>86</v>
      </c>
      <c r="C428" s="16" t="s">
        <v>185</v>
      </c>
      <c r="D428" s="16" t="s">
        <v>109</v>
      </c>
      <c r="E428" s="17" t="s">
        <v>221</v>
      </c>
      <c r="F428" s="16">
        <v>147</v>
      </c>
      <c r="G428" s="19" t="s">
        <v>161</v>
      </c>
      <c r="H428" s="24">
        <v>0</v>
      </c>
      <c r="I428" s="25" t="s">
        <v>125</v>
      </c>
      <c r="J428" s="1" t="s">
        <v>693</v>
      </c>
      <c r="K428" s="1" t="str">
        <f t="shared" si="6"/>
        <v>3.3.90.39.79.04.0001.000020-02 - 147</v>
      </c>
    </row>
    <row r="429" spans="1:11" ht="24" x14ac:dyDescent="0.25">
      <c r="A429" s="16" t="s">
        <v>193</v>
      </c>
      <c r="B429" s="16" t="s">
        <v>102</v>
      </c>
      <c r="C429" s="16" t="s">
        <v>276</v>
      </c>
      <c r="D429" s="16" t="s">
        <v>192</v>
      </c>
      <c r="E429" s="17" t="s">
        <v>127</v>
      </c>
      <c r="F429" s="16">
        <v>147</v>
      </c>
      <c r="G429" s="19" t="s">
        <v>161</v>
      </c>
      <c r="H429" s="24">
        <v>9</v>
      </c>
      <c r="I429" s="25" t="s">
        <v>126</v>
      </c>
      <c r="J429" s="1" t="s">
        <v>694</v>
      </c>
      <c r="K429" s="1" t="str">
        <f t="shared" si="6"/>
        <v>3.3.90.30.24.03.0021.000031-01 - 147</v>
      </c>
    </row>
    <row r="430" spans="1:11" ht="24" x14ac:dyDescent="0.25">
      <c r="A430" s="16" t="s">
        <v>245</v>
      </c>
      <c r="B430" s="16" t="s">
        <v>105</v>
      </c>
      <c r="C430" s="16" t="s">
        <v>185</v>
      </c>
      <c r="D430" s="16" t="s">
        <v>244</v>
      </c>
      <c r="E430" s="17" t="s">
        <v>221</v>
      </c>
      <c r="F430" s="16">
        <v>147</v>
      </c>
      <c r="G430" s="19" t="s">
        <v>161</v>
      </c>
      <c r="H430" s="24">
        <v>0</v>
      </c>
      <c r="I430" s="25" t="s">
        <v>125</v>
      </c>
      <c r="J430" s="1" t="s">
        <v>695</v>
      </c>
      <c r="K430" s="1" t="str">
        <f t="shared" si="6"/>
        <v>3.3.90.39.79.04.0001.000069-01 - 147</v>
      </c>
    </row>
    <row r="431" spans="1:11" ht="21" x14ac:dyDescent="0.25">
      <c r="A431" s="16" t="s">
        <v>231</v>
      </c>
      <c r="B431" s="16" t="s">
        <v>87</v>
      </c>
      <c r="C431" s="16" t="s">
        <v>185</v>
      </c>
      <c r="D431" s="16" t="s">
        <v>110</v>
      </c>
      <c r="E431" s="17" t="s">
        <v>221</v>
      </c>
      <c r="F431" s="16">
        <v>147</v>
      </c>
      <c r="G431" s="19" t="s">
        <v>161</v>
      </c>
      <c r="H431" s="24">
        <v>0</v>
      </c>
      <c r="I431" s="25" t="s">
        <v>125</v>
      </c>
      <c r="J431" s="1" t="s">
        <v>696</v>
      </c>
      <c r="K431" s="1" t="str">
        <f t="shared" si="6"/>
        <v>3.3.90.39.79.04.0001.000026-02 - 147</v>
      </c>
    </row>
    <row r="432" spans="1:11" ht="24" x14ac:dyDescent="0.25">
      <c r="A432" s="16" t="s">
        <v>227</v>
      </c>
      <c r="B432" s="16" t="s">
        <v>91</v>
      </c>
      <c r="C432" s="16" t="s">
        <v>185</v>
      </c>
      <c r="D432" s="16" t="s">
        <v>113</v>
      </c>
      <c r="E432" s="17" t="s">
        <v>221</v>
      </c>
      <c r="F432" s="16">
        <v>147</v>
      </c>
      <c r="G432" s="19" t="s">
        <v>161</v>
      </c>
      <c r="H432" s="24">
        <v>0</v>
      </c>
      <c r="I432" s="25" t="s">
        <v>125</v>
      </c>
      <c r="J432" s="1" t="s">
        <v>697</v>
      </c>
      <c r="K432" s="1" t="str">
        <f t="shared" si="6"/>
        <v>3.3.90.39.79.04.0001.000056-02 - 147</v>
      </c>
    </row>
    <row r="433" spans="1:11" ht="36" x14ac:dyDescent="0.25">
      <c r="A433" s="16" t="s">
        <v>195</v>
      </c>
      <c r="B433" s="16" t="s">
        <v>79</v>
      </c>
      <c r="C433" s="16" t="s">
        <v>276</v>
      </c>
      <c r="D433" s="16" t="s">
        <v>194</v>
      </c>
      <c r="E433" s="17" t="s">
        <v>127</v>
      </c>
      <c r="F433" s="16">
        <v>147</v>
      </c>
      <c r="G433" s="19" t="s">
        <v>161</v>
      </c>
      <c r="H433" s="24">
        <v>25</v>
      </c>
      <c r="I433" s="25" t="s">
        <v>126</v>
      </c>
      <c r="J433" s="1" t="s">
        <v>698</v>
      </c>
      <c r="K433" s="1" t="str">
        <f t="shared" si="6"/>
        <v>3.3.90.30.24.03.0021.000032-01 - 147</v>
      </c>
    </row>
    <row r="434" spans="1:11" ht="36" x14ac:dyDescent="0.25">
      <c r="A434" s="16" t="s">
        <v>197</v>
      </c>
      <c r="B434" s="16" t="s">
        <v>80</v>
      </c>
      <c r="C434" s="16" t="s">
        <v>276</v>
      </c>
      <c r="D434" s="16" t="s">
        <v>196</v>
      </c>
      <c r="E434" s="17" t="s">
        <v>127</v>
      </c>
      <c r="F434" s="16">
        <v>147</v>
      </c>
      <c r="G434" s="19" t="s">
        <v>161</v>
      </c>
      <c r="H434" s="24">
        <v>16</v>
      </c>
      <c r="I434" s="25" t="s">
        <v>126</v>
      </c>
      <c r="J434" s="1" t="s">
        <v>699</v>
      </c>
      <c r="K434" s="1" t="str">
        <f t="shared" si="6"/>
        <v>3.3.90.30.24.03.0021.000033-01 - 147</v>
      </c>
    </row>
    <row r="435" spans="1:11" ht="21" x14ac:dyDescent="0.25">
      <c r="A435" s="16" t="s">
        <v>255</v>
      </c>
      <c r="B435" s="16" t="s">
        <v>82</v>
      </c>
      <c r="C435" s="16" t="s">
        <v>185</v>
      </c>
      <c r="D435" s="16" t="s">
        <v>254</v>
      </c>
      <c r="E435" s="17" t="s">
        <v>221</v>
      </c>
      <c r="F435" s="16">
        <v>147</v>
      </c>
      <c r="G435" s="19" t="s">
        <v>161</v>
      </c>
      <c r="H435" s="24">
        <v>0</v>
      </c>
      <c r="I435" s="25" t="s">
        <v>125</v>
      </c>
      <c r="J435" s="1" t="s">
        <v>700</v>
      </c>
      <c r="K435" s="1" t="str">
        <f t="shared" si="6"/>
        <v>3.3.90.39.79.04.0001.000009-02 - 147</v>
      </c>
    </row>
    <row r="436" spans="1:11" ht="24" x14ac:dyDescent="0.25">
      <c r="A436" s="16" t="s">
        <v>229</v>
      </c>
      <c r="B436" s="16" t="s">
        <v>88</v>
      </c>
      <c r="C436" s="16" t="s">
        <v>185</v>
      </c>
      <c r="D436" s="16" t="s">
        <v>228</v>
      </c>
      <c r="E436" s="17" t="s">
        <v>221</v>
      </c>
      <c r="F436" s="16">
        <v>147</v>
      </c>
      <c r="G436" s="19" t="s">
        <v>161</v>
      </c>
      <c r="H436" s="24">
        <v>0</v>
      </c>
      <c r="I436" s="25" t="s">
        <v>125</v>
      </c>
      <c r="J436" s="1" t="s">
        <v>701</v>
      </c>
      <c r="K436" s="1" t="str">
        <f t="shared" si="6"/>
        <v>3.3.90.39.79.04.0001.000063-01 - 147</v>
      </c>
    </row>
    <row r="437" spans="1:11" ht="21" x14ac:dyDescent="0.25">
      <c r="A437" s="16" t="s">
        <v>256</v>
      </c>
      <c r="B437" s="16" t="s">
        <v>89</v>
      </c>
      <c r="C437" s="16" t="s">
        <v>185</v>
      </c>
      <c r="D437" s="16" t="s">
        <v>111</v>
      </c>
      <c r="E437" s="17" t="s">
        <v>221</v>
      </c>
      <c r="F437" s="16">
        <v>147</v>
      </c>
      <c r="G437" s="19" t="s">
        <v>161</v>
      </c>
      <c r="H437" s="24">
        <v>0</v>
      </c>
      <c r="I437" s="25" t="s">
        <v>125</v>
      </c>
      <c r="J437" s="1" t="s">
        <v>702</v>
      </c>
      <c r="K437" s="1" t="str">
        <f t="shared" si="6"/>
        <v>3.3.90.39.79.04.0001.000053-02 - 147</v>
      </c>
    </row>
    <row r="438" spans="1:11" ht="21" x14ac:dyDescent="0.25">
      <c r="A438" s="16" t="s">
        <v>246</v>
      </c>
      <c r="B438" s="16" t="s">
        <v>92</v>
      </c>
      <c r="C438" s="16" t="s">
        <v>185</v>
      </c>
      <c r="D438" s="16" t="s">
        <v>114</v>
      </c>
      <c r="E438" s="17" t="s">
        <v>221</v>
      </c>
      <c r="F438" s="16">
        <v>150</v>
      </c>
      <c r="G438" s="19" t="s">
        <v>162</v>
      </c>
      <c r="H438" s="24">
        <v>5</v>
      </c>
      <c r="I438" s="25" t="s">
        <v>125</v>
      </c>
      <c r="J438" s="1" t="s">
        <v>703</v>
      </c>
      <c r="K438" s="1" t="str">
        <f t="shared" si="6"/>
        <v>3.3.90.39.79.04.0001.000013-02 - 150</v>
      </c>
    </row>
    <row r="439" spans="1:11" ht="21" x14ac:dyDescent="0.25">
      <c r="A439" s="16" t="s">
        <v>248</v>
      </c>
      <c r="B439" s="16" t="s">
        <v>93</v>
      </c>
      <c r="C439" s="16" t="s">
        <v>185</v>
      </c>
      <c r="D439" s="16" t="s">
        <v>115</v>
      </c>
      <c r="E439" s="17" t="s">
        <v>221</v>
      </c>
      <c r="F439" s="16">
        <v>150</v>
      </c>
      <c r="G439" s="19" t="s">
        <v>162</v>
      </c>
      <c r="H439" s="24">
        <v>5</v>
      </c>
      <c r="I439" s="25" t="s">
        <v>125</v>
      </c>
      <c r="J439" s="1" t="s">
        <v>704</v>
      </c>
      <c r="K439" s="1" t="str">
        <f t="shared" si="6"/>
        <v>3.3.90.39.79.04.0001.000017-02 - 150</v>
      </c>
    </row>
    <row r="440" spans="1:11" ht="24" x14ac:dyDescent="0.25">
      <c r="A440" s="16" t="s">
        <v>229</v>
      </c>
      <c r="B440" s="16" t="s">
        <v>88</v>
      </c>
      <c r="C440" s="16" t="s">
        <v>185</v>
      </c>
      <c r="D440" s="16" t="s">
        <v>228</v>
      </c>
      <c r="E440" s="17" t="s">
        <v>221</v>
      </c>
      <c r="F440" s="16">
        <v>150</v>
      </c>
      <c r="G440" s="19" t="s">
        <v>162</v>
      </c>
      <c r="H440" s="24">
        <v>0</v>
      </c>
      <c r="I440" s="25" t="s">
        <v>125</v>
      </c>
      <c r="J440" s="1" t="s">
        <v>705</v>
      </c>
      <c r="K440" s="1" t="str">
        <f t="shared" si="6"/>
        <v>3.3.90.39.79.04.0001.000063-01 - 150</v>
      </c>
    </row>
    <row r="441" spans="1:11" ht="36" x14ac:dyDescent="0.25">
      <c r="A441" s="16" t="s">
        <v>195</v>
      </c>
      <c r="B441" s="16" t="s">
        <v>79</v>
      </c>
      <c r="C441" s="16" t="s">
        <v>276</v>
      </c>
      <c r="D441" s="16" t="s">
        <v>194</v>
      </c>
      <c r="E441" s="17" t="s">
        <v>127</v>
      </c>
      <c r="F441" s="16">
        <v>150</v>
      </c>
      <c r="G441" s="19" t="s">
        <v>162</v>
      </c>
      <c r="H441" s="24">
        <v>20</v>
      </c>
      <c r="I441" s="25" t="s">
        <v>126</v>
      </c>
      <c r="J441" s="1" t="s">
        <v>706</v>
      </c>
      <c r="K441" s="1" t="str">
        <f t="shared" si="6"/>
        <v>3.3.90.30.24.03.0021.000032-01 - 150</v>
      </c>
    </row>
    <row r="442" spans="1:11" ht="21" x14ac:dyDescent="0.25">
      <c r="A442" s="16" t="s">
        <v>242</v>
      </c>
      <c r="B442" s="16" t="s">
        <v>103</v>
      </c>
      <c r="C442" s="16" t="s">
        <v>185</v>
      </c>
      <c r="D442" s="16" t="s">
        <v>124</v>
      </c>
      <c r="E442" s="17" t="s">
        <v>221</v>
      </c>
      <c r="F442" s="16">
        <v>150</v>
      </c>
      <c r="G442" s="19" t="s">
        <v>162</v>
      </c>
      <c r="H442" s="24">
        <v>20</v>
      </c>
      <c r="I442" s="25" t="s">
        <v>125</v>
      </c>
      <c r="J442" s="1" t="s">
        <v>707</v>
      </c>
      <c r="K442" s="1" t="str">
        <f t="shared" si="6"/>
        <v>3.3.90.39.79.04.0001.000018-02 - 150</v>
      </c>
    </row>
    <row r="443" spans="1:11" ht="36" x14ac:dyDescent="0.25">
      <c r="A443" s="16" t="s">
        <v>197</v>
      </c>
      <c r="B443" s="16" t="s">
        <v>80</v>
      </c>
      <c r="C443" s="16" t="s">
        <v>276</v>
      </c>
      <c r="D443" s="16" t="s">
        <v>196</v>
      </c>
      <c r="E443" s="17" t="s">
        <v>127</v>
      </c>
      <c r="F443" s="16">
        <v>150</v>
      </c>
      <c r="G443" s="19" t="s">
        <v>162</v>
      </c>
      <c r="H443" s="24">
        <v>30</v>
      </c>
      <c r="I443" s="25" t="s">
        <v>126</v>
      </c>
      <c r="J443" s="1" t="s">
        <v>708</v>
      </c>
      <c r="K443" s="1" t="str">
        <f t="shared" si="6"/>
        <v>3.3.90.30.24.03.0021.000033-01 - 150</v>
      </c>
    </row>
    <row r="444" spans="1:11" ht="21" x14ac:dyDescent="0.25">
      <c r="A444" s="16" t="s">
        <v>230</v>
      </c>
      <c r="B444" s="16" t="s">
        <v>86</v>
      </c>
      <c r="C444" s="16" t="s">
        <v>185</v>
      </c>
      <c r="D444" s="16" t="s">
        <v>109</v>
      </c>
      <c r="E444" s="17" t="s">
        <v>221</v>
      </c>
      <c r="F444" s="16">
        <v>150</v>
      </c>
      <c r="G444" s="19" t="s">
        <v>162</v>
      </c>
      <c r="H444" s="24">
        <v>0</v>
      </c>
      <c r="I444" s="25" t="s">
        <v>125</v>
      </c>
      <c r="J444" s="1" t="s">
        <v>709</v>
      </c>
      <c r="K444" s="1" t="str">
        <f t="shared" si="6"/>
        <v>3.3.90.39.79.04.0001.000020-02 - 150</v>
      </c>
    </row>
    <row r="445" spans="1:11" ht="24" x14ac:dyDescent="0.25">
      <c r="A445" s="16" t="s">
        <v>193</v>
      </c>
      <c r="B445" s="16" t="s">
        <v>102</v>
      </c>
      <c r="C445" s="16" t="s">
        <v>276</v>
      </c>
      <c r="D445" s="16" t="s">
        <v>192</v>
      </c>
      <c r="E445" s="17" t="s">
        <v>127</v>
      </c>
      <c r="F445" s="16">
        <v>150</v>
      </c>
      <c r="G445" s="19" t="s">
        <v>162</v>
      </c>
      <c r="H445" s="24">
        <v>50</v>
      </c>
      <c r="I445" s="25" t="s">
        <v>126</v>
      </c>
      <c r="J445" s="1" t="s">
        <v>710</v>
      </c>
      <c r="K445" s="1" t="str">
        <f t="shared" si="6"/>
        <v>3.3.90.30.24.03.0021.000031-01 - 150</v>
      </c>
    </row>
    <row r="446" spans="1:11" ht="21" x14ac:dyDescent="0.25">
      <c r="A446" s="16" t="s">
        <v>255</v>
      </c>
      <c r="B446" s="16" t="s">
        <v>82</v>
      </c>
      <c r="C446" s="16" t="s">
        <v>185</v>
      </c>
      <c r="D446" s="16" t="s">
        <v>254</v>
      </c>
      <c r="E446" s="17" t="s">
        <v>221</v>
      </c>
      <c r="F446" s="16">
        <v>150</v>
      </c>
      <c r="G446" s="19" t="s">
        <v>162</v>
      </c>
      <c r="H446" s="24">
        <v>50</v>
      </c>
      <c r="I446" s="25" t="s">
        <v>125</v>
      </c>
      <c r="J446" s="1" t="s">
        <v>711</v>
      </c>
      <c r="K446" s="1" t="str">
        <f t="shared" si="6"/>
        <v>3.3.90.39.79.04.0001.000009-02 - 150</v>
      </c>
    </row>
    <row r="447" spans="1:11" ht="24" x14ac:dyDescent="0.25">
      <c r="A447" s="16" t="s">
        <v>245</v>
      </c>
      <c r="B447" s="16" t="s">
        <v>105</v>
      </c>
      <c r="C447" s="16" t="s">
        <v>185</v>
      </c>
      <c r="D447" s="16" t="s">
        <v>244</v>
      </c>
      <c r="E447" s="17" t="s">
        <v>221</v>
      </c>
      <c r="F447" s="16">
        <v>150</v>
      </c>
      <c r="G447" s="19" t="s">
        <v>162</v>
      </c>
      <c r="H447" s="24">
        <v>50</v>
      </c>
      <c r="I447" s="25" t="s">
        <v>125</v>
      </c>
      <c r="J447" s="1" t="s">
        <v>712</v>
      </c>
      <c r="K447" s="1" t="str">
        <f t="shared" si="6"/>
        <v>3.3.90.39.79.04.0001.000069-01 - 150</v>
      </c>
    </row>
    <row r="448" spans="1:11" ht="21" x14ac:dyDescent="0.25">
      <c r="A448" s="16" t="s">
        <v>231</v>
      </c>
      <c r="B448" s="16" t="s">
        <v>87</v>
      </c>
      <c r="C448" s="16" t="s">
        <v>185</v>
      </c>
      <c r="D448" s="16" t="s">
        <v>110</v>
      </c>
      <c r="E448" s="17" t="s">
        <v>221</v>
      </c>
      <c r="F448" s="16">
        <v>150</v>
      </c>
      <c r="G448" s="19" t="s">
        <v>162</v>
      </c>
      <c r="H448" s="24">
        <v>0</v>
      </c>
      <c r="I448" s="25" t="s">
        <v>125</v>
      </c>
      <c r="J448" s="1" t="s">
        <v>713</v>
      </c>
      <c r="K448" s="1" t="str">
        <f t="shared" si="6"/>
        <v>3.3.90.39.79.04.0001.000026-02 - 150</v>
      </c>
    </row>
    <row r="449" spans="1:11" ht="24" x14ac:dyDescent="0.25">
      <c r="A449" s="16" t="s">
        <v>227</v>
      </c>
      <c r="B449" s="16" t="s">
        <v>91</v>
      </c>
      <c r="C449" s="16" t="s">
        <v>185</v>
      </c>
      <c r="D449" s="16" t="s">
        <v>113</v>
      </c>
      <c r="E449" s="17" t="s">
        <v>221</v>
      </c>
      <c r="F449" s="16">
        <v>150</v>
      </c>
      <c r="G449" s="19" t="s">
        <v>162</v>
      </c>
      <c r="H449" s="24">
        <v>0</v>
      </c>
      <c r="I449" s="25" t="s">
        <v>125</v>
      </c>
      <c r="J449" s="1" t="s">
        <v>714</v>
      </c>
      <c r="K449" s="1" t="str">
        <f t="shared" si="6"/>
        <v>3.3.90.39.79.04.0001.000056-02 - 150</v>
      </c>
    </row>
    <row r="450" spans="1:11" ht="24" x14ac:dyDescent="0.25">
      <c r="A450" s="16" t="s">
        <v>222</v>
      </c>
      <c r="B450" s="16" t="s">
        <v>85</v>
      </c>
      <c r="C450" s="16" t="s">
        <v>185</v>
      </c>
      <c r="D450" s="16" t="s">
        <v>220</v>
      </c>
      <c r="E450" s="17" t="s">
        <v>221</v>
      </c>
      <c r="F450" s="16">
        <v>150</v>
      </c>
      <c r="G450" s="19" t="s">
        <v>162</v>
      </c>
      <c r="H450" s="24">
        <v>0</v>
      </c>
      <c r="I450" s="25" t="s">
        <v>125</v>
      </c>
      <c r="J450" s="1" t="s">
        <v>715</v>
      </c>
      <c r="K450" s="1" t="str">
        <f t="shared" si="6"/>
        <v>3.3.90.39.79.04.0001.000060-01 - 150</v>
      </c>
    </row>
    <row r="451" spans="1:11" ht="21" x14ac:dyDescent="0.25">
      <c r="A451" s="16" t="s">
        <v>243</v>
      </c>
      <c r="B451" s="16" t="s">
        <v>84</v>
      </c>
      <c r="C451" s="16" t="s">
        <v>185</v>
      </c>
      <c r="D451" s="16" t="s">
        <v>108</v>
      </c>
      <c r="E451" s="17" t="s">
        <v>221</v>
      </c>
      <c r="F451" s="16">
        <v>150</v>
      </c>
      <c r="G451" s="19" t="s">
        <v>162</v>
      </c>
      <c r="H451" s="24">
        <v>230</v>
      </c>
      <c r="I451" s="25" t="s">
        <v>125</v>
      </c>
      <c r="J451" s="1" t="s">
        <v>716</v>
      </c>
      <c r="K451" s="1" t="str">
        <f t="shared" ref="K451:K514" si="7">CONCATENATE(A451," - ",F451)</f>
        <v>3.3.90.39.79.04.0001.000016-02 - 150</v>
      </c>
    </row>
    <row r="452" spans="1:11" ht="21" x14ac:dyDescent="0.25">
      <c r="A452" s="16" t="s">
        <v>256</v>
      </c>
      <c r="B452" s="16" t="s">
        <v>89</v>
      </c>
      <c r="C452" s="16" t="s">
        <v>185</v>
      </c>
      <c r="D452" s="16" t="s">
        <v>111</v>
      </c>
      <c r="E452" s="17" t="s">
        <v>221</v>
      </c>
      <c r="F452" s="16">
        <v>150</v>
      </c>
      <c r="G452" s="19" t="s">
        <v>162</v>
      </c>
      <c r="H452" s="24">
        <v>300</v>
      </c>
      <c r="I452" s="25" t="s">
        <v>125</v>
      </c>
      <c r="J452" s="1" t="s">
        <v>717</v>
      </c>
      <c r="K452" s="1" t="str">
        <f t="shared" si="7"/>
        <v>3.3.90.39.79.04.0001.000053-02 - 150</v>
      </c>
    </row>
    <row r="453" spans="1:11" ht="24" x14ac:dyDescent="0.25">
      <c r="A453" s="16" t="s">
        <v>193</v>
      </c>
      <c r="B453" s="16" t="s">
        <v>102</v>
      </c>
      <c r="C453" s="16" t="s">
        <v>276</v>
      </c>
      <c r="D453" s="16" t="s">
        <v>192</v>
      </c>
      <c r="E453" s="17" t="s">
        <v>127</v>
      </c>
      <c r="F453" s="16">
        <v>151</v>
      </c>
      <c r="G453" s="19" t="s">
        <v>163</v>
      </c>
      <c r="H453" s="24">
        <v>0</v>
      </c>
      <c r="I453" s="25" t="s">
        <v>126</v>
      </c>
      <c r="J453" s="1" t="s">
        <v>718</v>
      </c>
      <c r="K453" s="1" t="str">
        <f t="shared" si="7"/>
        <v>3.3.90.30.24.03.0021.000031-01 - 151</v>
      </c>
    </row>
    <row r="454" spans="1:11" ht="21" x14ac:dyDescent="0.25">
      <c r="A454" s="16" t="s">
        <v>255</v>
      </c>
      <c r="B454" s="16" t="s">
        <v>82</v>
      </c>
      <c r="C454" s="16" t="s">
        <v>185</v>
      </c>
      <c r="D454" s="16" t="s">
        <v>254</v>
      </c>
      <c r="E454" s="17" t="s">
        <v>221</v>
      </c>
      <c r="F454" s="16">
        <v>151</v>
      </c>
      <c r="G454" s="19" t="s">
        <v>163</v>
      </c>
      <c r="H454" s="24">
        <v>2</v>
      </c>
      <c r="I454" s="25" t="s">
        <v>125</v>
      </c>
      <c r="J454" s="1" t="s">
        <v>719</v>
      </c>
      <c r="K454" s="1" t="str">
        <f t="shared" si="7"/>
        <v>3.3.90.39.79.04.0001.000009-02 - 151</v>
      </c>
    </row>
    <row r="455" spans="1:11" ht="21" x14ac:dyDescent="0.25">
      <c r="A455" s="16" t="s">
        <v>230</v>
      </c>
      <c r="B455" s="16" t="s">
        <v>86</v>
      </c>
      <c r="C455" s="16" t="s">
        <v>185</v>
      </c>
      <c r="D455" s="16" t="s">
        <v>109</v>
      </c>
      <c r="E455" s="17" t="s">
        <v>221</v>
      </c>
      <c r="F455" s="16">
        <v>151</v>
      </c>
      <c r="G455" s="19" t="s">
        <v>163</v>
      </c>
      <c r="H455" s="24">
        <v>0</v>
      </c>
      <c r="I455" s="25" t="s">
        <v>125</v>
      </c>
      <c r="J455" s="1" t="s">
        <v>720</v>
      </c>
      <c r="K455" s="1" t="str">
        <f t="shared" si="7"/>
        <v>3.3.90.39.79.04.0001.000020-02 - 151</v>
      </c>
    </row>
    <row r="456" spans="1:11" ht="21" x14ac:dyDescent="0.25">
      <c r="A456" s="16" t="s">
        <v>231</v>
      </c>
      <c r="B456" s="16" t="s">
        <v>87</v>
      </c>
      <c r="C456" s="16" t="s">
        <v>185</v>
      </c>
      <c r="D456" s="16" t="s">
        <v>110</v>
      </c>
      <c r="E456" s="17" t="s">
        <v>221</v>
      </c>
      <c r="F456" s="16">
        <v>151</v>
      </c>
      <c r="G456" s="19" t="s">
        <v>163</v>
      </c>
      <c r="H456" s="24">
        <v>2</v>
      </c>
      <c r="I456" s="25" t="s">
        <v>125</v>
      </c>
      <c r="J456" s="1" t="s">
        <v>721</v>
      </c>
      <c r="K456" s="1" t="str">
        <f t="shared" si="7"/>
        <v>3.3.90.39.79.04.0001.000026-02 - 151</v>
      </c>
    </row>
    <row r="457" spans="1:11" ht="36" x14ac:dyDescent="0.25">
      <c r="A457" s="16" t="s">
        <v>195</v>
      </c>
      <c r="B457" s="16" t="s">
        <v>79</v>
      </c>
      <c r="C457" s="16" t="s">
        <v>276</v>
      </c>
      <c r="D457" s="16" t="s">
        <v>194</v>
      </c>
      <c r="E457" s="17" t="s">
        <v>127</v>
      </c>
      <c r="F457" s="16">
        <v>151</v>
      </c>
      <c r="G457" s="19" t="s">
        <v>163</v>
      </c>
      <c r="H457" s="24">
        <v>0</v>
      </c>
      <c r="I457" s="25" t="s">
        <v>126</v>
      </c>
      <c r="J457" s="1" t="s">
        <v>722</v>
      </c>
      <c r="K457" s="1" t="str">
        <f t="shared" si="7"/>
        <v>3.3.90.30.24.03.0021.000032-01 - 151</v>
      </c>
    </row>
    <row r="458" spans="1:11" ht="36" x14ac:dyDescent="0.25">
      <c r="A458" s="16" t="s">
        <v>197</v>
      </c>
      <c r="B458" s="16" t="s">
        <v>80</v>
      </c>
      <c r="C458" s="16" t="s">
        <v>276</v>
      </c>
      <c r="D458" s="16" t="s">
        <v>196</v>
      </c>
      <c r="E458" s="17" t="s">
        <v>127</v>
      </c>
      <c r="F458" s="16">
        <v>151</v>
      </c>
      <c r="G458" s="19" t="s">
        <v>163</v>
      </c>
      <c r="H458" s="24">
        <v>0</v>
      </c>
      <c r="I458" s="25" t="s">
        <v>126</v>
      </c>
      <c r="J458" s="1" t="s">
        <v>723</v>
      </c>
      <c r="K458" s="1" t="str">
        <f t="shared" si="7"/>
        <v>3.3.90.30.24.03.0021.000033-01 - 151</v>
      </c>
    </row>
    <row r="459" spans="1:11" ht="24" x14ac:dyDescent="0.25">
      <c r="A459" s="16" t="s">
        <v>222</v>
      </c>
      <c r="B459" s="16" t="s">
        <v>85</v>
      </c>
      <c r="C459" s="16" t="s">
        <v>185</v>
      </c>
      <c r="D459" s="16" t="s">
        <v>220</v>
      </c>
      <c r="E459" s="17" t="s">
        <v>221</v>
      </c>
      <c r="F459" s="16">
        <v>151</v>
      </c>
      <c r="G459" s="19" t="s">
        <v>163</v>
      </c>
      <c r="H459" s="24">
        <v>0</v>
      </c>
      <c r="I459" s="25" t="s">
        <v>125</v>
      </c>
      <c r="J459" s="1" t="s">
        <v>724</v>
      </c>
      <c r="K459" s="1" t="str">
        <f t="shared" si="7"/>
        <v>3.3.90.39.79.04.0001.000060-01 - 151</v>
      </c>
    </row>
    <row r="460" spans="1:11" ht="24" x14ac:dyDescent="0.25">
      <c r="A460" s="16" t="s">
        <v>229</v>
      </c>
      <c r="B460" s="16" t="s">
        <v>88</v>
      </c>
      <c r="C460" s="16" t="s">
        <v>185</v>
      </c>
      <c r="D460" s="16" t="s">
        <v>228</v>
      </c>
      <c r="E460" s="17" t="s">
        <v>221</v>
      </c>
      <c r="F460" s="16">
        <v>151</v>
      </c>
      <c r="G460" s="19" t="s">
        <v>163</v>
      </c>
      <c r="H460" s="24">
        <v>0</v>
      </c>
      <c r="I460" s="25" t="s">
        <v>125</v>
      </c>
      <c r="J460" s="1" t="s">
        <v>725</v>
      </c>
      <c r="K460" s="1" t="str">
        <f t="shared" si="7"/>
        <v>3.3.90.39.79.04.0001.000063-01 - 151</v>
      </c>
    </row>
    <row r="461" spans="1:11" ht="24" x14ac:dyDescent="0.25">
      <c r="A461" s="16" t="s">
        <v>227</v>
      </c>
      <c r="B461" s="16" t="s">
        <v>91</v>
      </c>
      <c r="C461" s="16" t="s">
        <v>185</v>
      </c>
      <c r="D461" s="16" t="s">
        <v>113</v>
      </c>
      <c r="E461" s="17" t="s">
        <v>221</v>
      </c>
      <c r="F461" s="16">
        <v>151</v>
      </c>
      <c r="G461" s="19" t="s">
        <v>163</v>
      </c>
      <c r="H461" s="24">
        <v>2</v>
      </c>
      <c r="I461" s="25" t="s">
        <v>125</v>
      </c>
      <c r="J461" s="1" t="s">
        <v>726</v>
      </c>
      <c r="K461" s="1" t="str">
        <f t="shared" si="7"/>
        <v>3.3.90.39.79.04.0001.000056-02 - 151</v>
      </c>
    </row>
    <row r="462" spans="1:11" ht="21" x14ac:dyDescent="0.25">
      <c r="A462" s="16" t="s">
        <v>256</v>
      </c>
      <c r="B462" s="16" t="s">
        <v>89</v>
      </c>
      <c r="C462" s="16" t="s">
        <v>185</v>
      </c>
      <c r="D462" s="16" t="s">
        <v>111</v>
      </c>
      <c r="E462" s="17" t="s">
        <v>221</v>
      </c>
      <c r="F462" s="16">
        <v>151</v>
      </c>
      <c r="G462" s="19" t="s">
        <v>163</v>
      </c>
      <c r="H462" s="24">
        <v>6</v>
      </c>
      <c r="I462" s="25" t="s">
        <v>125</v>
      </c>
      <c r="J462" s="1" t="s">
        <v>727</v>
      </c>
      <c r="K462" s="1" t="str">
        <f t="shared" si="7"/>
        <v>3.3.90.39.79.04.0001.000053-02 - 151</v>
      </c>
    </row>
    <row r="463" spans="1:11" ht="21" x14ac:dyDescent="0.25">
      <c r="A463" s="16" t="s">
        <v>253</v>
      </c>
      <c r="B463" s="16" t="s">
        <v>81</v>
      </c>
      <c r="C463" s="16" t="s">
        <v>185</v>
      </c>
      <c r="D463" s="16" t="s">
        <v>106</v>
      </c>
      <c r="E463" s="17" t="s">
        <v>221</v>
      </c>
      <c r="F463" s="16">
        <v>193</v>
      </c>
      <c r="G463" s="19" t="s">
        <v>164</v>
      </c>
      <c r="H463" s="24">
        <v>1</v>
      </c>
      <c r="I463" s="25" t="s">
        <v>125</v>
      </c>
      <c r="J463" s="1" t="s">
        <v>728</v>
      </c>
      <c r="K463" s="1" t="str">
        <f t="shared" si="7"/>
        <v>3.3.90.39.79.04.0001.000005-02 - 193</v>
      </c>
    </row>
    <row r="464" spans="1:11" ht="21" x14ac:dyDescent="0.25">
      <c r="A464" s="16" t="s">
        <v>246</v>
      </c>
      <c r="B464" s="16" t="s">
        <v>92</v>
      </c>
      <c r="C464" s="16" t="s">
        <v>185</v>
      </c>
      <c r="D464" s="16" t="s">
        <v>114</v>
      </c>
      <c r="E464" s="17" t="s">
        <v>221</v>
      </c>
      <c r="F464" s="16">
        <v>193</v>
      </c>
      <c r="G464" s="19" t="s">
        <v>164</v>
      </c>
      <c r="H464" s="24">
        <v>2</v>
      </c>
      <c r="I464" s="25" t="s">
        <v>125</v>
      </c>
      <c r="J464" s="1" t="s">
        <v>729</v>
      </c>
      <c r="K464" s="1" t="str">
        <f t="shared" si="7"/>
        <v>3.3.90.39.79.04.0001.000013-02 - 193</v>
      </c>
    </row>
    <row r="465" spans="1:11" ht="21" x14ac:dyDescent="0.25">
      <c r="A465" s="16" t="s">
        <v>249</v>
      </c>
      <c r="B465" s="16" t="s">
        <v>94</v>
      </c>
      <c r="C465" s="16" t="s">
        <v>185</v>
      </c>
      <c r="D465" s="16" t="s">
        <v>116</v>
      </c>
      <c r="E465" s="17" t="s">
        <v>221</v>
      </c>
      <c r="F465" s="16">
        <v>193</v>
      </c>
      <c r="G465" s="19" t="s">
        <v>164</v>
      </c>
      <c r="H465" s="24">
        <v>2</v>
      </c>
      <c r="I465" s="25" t="s">
        <v>125</v>
      </c>
      <c r="J465" s="1" t="s">
        <v>730</v>
      </c>
      <c r="K465" s="1" t="str">
        <f t="shared" si="7"/>
        <v>3.3.90.39.79.04.0001.000022-02 - 193</v>
      </c>
    </row>
    <row r="466" spans="1:11" ht="21" x14ac:dyDescent="0.25">
      <c r="A466" s="16" t="s">
        <v>247</v>
      </c>
      <c r="B466" s="16" t="s">
        <v>96</v>
      </c>
      <c r="C466" s="16" t="s">
        <v>185</v>
      </c>
      <c r="D466" s="16" t="s">
        <v>118</v>
      </c>
      <c r="E466" s="17" t="s">
        <v>221</v>
      </c>
      <c r="F466" s="16">
        <v>193</v>
      </c>
      <c r="G466" s="19" t="s">
        <v>164</v>
      </c>
      <c r="H466" s="24">
        <v>2</v>
      </c>
      <c r="I466" s="25" t="s">
        <v>125</v>
      </c>
      <c r="J466" s="1" t="s">
        <v>731</v>
      </c>
      <c r="K466" s="1" t="str">
        <f t="shared" si="7"/>
        <v>3.3.90.39.79.04.0001.000027-02 - 193</v>
      </c>
    </row>
    <row r="467" spans="1:11" ht="21" x14ac:dyDescent="0.25">
      <c r="A467" s="16" t="s">
        <v>257</v>
      </c>
      <c r="B467" s="16" t="s">
        <v>95</v>
      </c>
      <c r="C467" s="16" t="s">
        <v>185</v>
      </c>
      <c r="D467" s="16" t="s">
        <v>117</v>
      </c>
      <c r="E467" s="17" t="s">
        <v>221</v>
      </c>
      <c r="F467" s="16">
        <v>193</v>
      </c>
      <c r="G467" s="19" t="s">
        <v>164</v>
      </c>
      <c r="H467" s="24">
        <v>5</v>
      </c>
      <c r="I467" s="25" t="s">
        <v>125</v>
      </c>
      <c r="J467" s="1" t="s">
        <v>732</v>
      </c>
      <c r="K467" s="1" t="str">
        <f t="shared" si="7"/>
        <v>3.3.90.39.79.04.0001.000023-02 - 193</v>
      </c>
    </row>
    <row r="468" spans="1:11" ht="21" x14ac:dyDescent="0.25">
      <c r="A468" s="16" t="s">
        <v>258</v>
      </c>
      <c r="B468" s="16" t="s">
        <v>98</v>
      </c>
      <c r="C468" s="16" t="s">
        <v>185</v>
      </c>
      <c r="D468" s="16" t="s">
        <v>120</v>
      </c>
      <c r="E468" s="17" t="s">
        <v>221</v>
      </c>
      <c r="F468" s="16">
        <v>193</v>
      </c>
      <c r="G468" s="19" t="s">
        <v>164</v>
      </c>
      <c r="H468" s="24">
        <v>5</v>
      </c>
      <c r="I468" s="25" t="s">
        <v>125</v>
      </c>
      <c r="J468" s="1" t="s">
        <v>733</v>
      </c>
      <c r="K468" s="1" t="str">
        <f t="shared" si="7"/>
        <v>3.3.90.39.79.04.0001.000057-02 - 193</v>
      </c>
    </row>
    <row r="469" spans="1:11" ht="21" x14ac:dyDescent="0.25">
      <c r="A469" s="16" t="s">
        <v>251</v>
      </c>
      <c r="B469" s="16" t="s">
        <v>100</v>
      </c>
      <c r="C469" s="16" t="s">
        <v>185</v>
      </c>
      <c r="D469" s="16" t="s">
        <v>122</v>
      </c>
      <c r="E469" s="17" t="s">
        <v>221</v>
      </c>
      <c r="F469" s="16">
        <v>193</v>
      </c>
      <c r="G469" s="19" t="s">
        <v>164</v>
      </c>
      <c r="H469" s="24">
        <v>5</v>
      </c>
      <c r="I469" s="25" t="s">
        <v>125</v>
      </c>
      <c r="J469" s="1" t="s">
        <v>734</v>
      </c>
      <c r="K469" s="1" t="str">
        <f t="shared" si="7"/>
        <v>3.3.90.39.79.04.0001.000059-02 - 193</v>
      </c>
    </row>
    <row r="470" spans="1:11" ht="21" x14ac:dyDescent="0.25">
      <c r="A470" s="16" t="s">
        <v>255</v>
      </c>
      <c r="B470" s="16" t="s">
        <v>82</v>
      </c>
      <c r="C470" s="16" t="s">
        <v>185</v>
      </c>
      <c r="D470" s="16" t="s">
        <v>254</v>
      </c>
      <c r="E470" s="17" t="s">
        <v>221</v>
      </c>
      <c r="F470" s="16">
        <v>193</v>
      </c>
      <c r="G470" s="19" t="s">
        <v>164</v>
      </c>
      <c r="H470" s="24">
        <v>10</v>
      </c>
      <c r="I470" s="25" t="s">
        <v>125</v>
      </c>
      <c r="J470" s="1" t="s">
        <v>735</v>
      </c>
      <c r="K470" s="1" t="str">
        <f t="shared" si="7"/>
        <v>3.3.90.39.79.04.0001.000009-02 - 193</v>
      </c>
    </row>
    <row r="471" spans="1:11" ht="21" x14ac:dyDescent="0.25">
      <c r="A471" s="16" t="s">
        <v>242</v>
      </c>
      <c r="B471" s="16" t="s">
        <v>103</v>
      </c>
      <c r="C471" s="16" t="s">
        <v>185</v>
      </c>
      <c r="D471" s="16" t="s">
        <v>124</v>
      </c>
      <c r="E471" s="17" t="s">
        <v>221</v>
      </c>
      <c r="F471" s="16">
        <v>193</v>
      </c>
      <c r="G471" s="19" t="s">
        <v>164</v>
      </c>
      <c r="H471" s="24">
        <v>10</v>
      </c>
      <c r="I471" s="25" t="s">
        <v>125</v>
      </c>
      <c r="J471" s="1" t="s">
        <v>736</v>
      </c>
      <c r="K471" s="1" t="str">
        <f t="shared" si="7"/>
        <v>3.3.90.39.79.04.0001.000018-02 - 193</v>
      </c>
    </row>
    <row r="472" spans="1:11" ht="21" x14ac:dyDescent="0.25">
      <c r="A472" s="16" t="s">
        <v>231</v>
      </c>
      <c r="B472" s="16" t="s">
        <v>87</v>
      </c>
      <c r="C472" s="16" t="s">
        <v>185</v>
      </c>
      <c r="D472" s="16" t="s">
        <v>110</v>
      </c>
      <c r="E472" s="17" t="s">
        <v>221</v>
      </c>
      <c r="F472" s="16">
        <v>193</v>
      </c>
      <c r="G472" s="19" t="s">
        <v>164</v>
      </c>
      <c r="H472" s="24">
        <v>10</v>
      </c>
      <c r="I472" s="25" t="s">
        <v>125</v>
      </c>
      <c r="J472" s="1" t="s">
        <v>737</v>
      </c>
      <c r="K472" s="1" t="str">
        <f t="shared" si="7"/>
        <v>3.3.90.39.79.04.0001.000026-02 - 193</v>
      </c>
    </row>
    <row r="473" spans="1:11" ht="21" x14ac:dyDescent="0.25">
      <c r="A473" s="16" t="s">
        <v>252</v>
      </c>
      <c r="B473" s="16" t="s">
        <v>90</v>
      </c>
      <c r="C473" s="16" t="s">
        <v>185</v>
      </c>
      <c r="D473" s="16" t="s">
        <v>112</v>
      </c>
      <c r="E473" s="17" t="s">
        <v>221</v>
      </c>
      <c r="F473" s="16">
        <v>193</v>
      </c>
      <c r="G473" s="19" t="s">
        <v>164</v>
      </c>
      <c r="H473" s="24">
        <v>10</v>
      </c>
      <c r="I473" s="25" t="s">
        <v>125</v>
      </c>
      <c r="J473" s="1" t="s">
        <v>738</v>
      </c>
      <c r="K473" s="1" t="str">
        <f t="shared" si="7"/>
        <v>3.3.90.39.79.04.0001.000054-02 - 193</v>
      </c>
    </row>
    <row r="474" spans="1:11" ht="21" x14ac:dyDescent="0.25">
      <c r="A474" s="16" t="s">
        <v>256</v>
      </c>
      <c r="B474" s="16" t="s">
        <v>89</v>
      </c>
      <c r="C474" s="16" t="s">
        <v>185</v>
      </c>
      <c r="D474" s="16" t="s">
        <v>111</v>
      </c>
      <c r="E474" s="17" t="s">
        <v>221</v>
      </c>
      <c r="F474" s="16">
        <v>193</v>
      </c>
      <c r="G474" s="19" t="s">
        <v>164</v>
      </c>
      <c r="H474" s="24">
        <v>15</v>
      </c>
      <c r="I474" s="25" t="s">
        <v>125</v>
      </c>
      <c r="J474" s="1" t="s">
        <v>739</v>
      </c>
      <c r="K474" s="1" t="str">
        <f t="shared" si="7"/>
        <v>3.3.90.39.79.04.0001.000053-02 - 193</v>
      </c>
    </row>
    <row r="475" spans="1:11" ht="24" x14ac:dyDescent="0.25">
      <c r="A475" s="16" t="s">
        <v>222</v>
      </c>
      <c r="B475" s="16" t="s">
        <v>85</v>
      </c>
      <c r="C475" s="16" t="s">
        <v>185</v>
      </c>
      <c r="D475" s="16" t="s">
        <v>220</v>
      </c>
      <c r="E475" s="17" t="s">
        <v>221</v>
      </c>
      <c r="F475" s="16">
        <v>193</v>
      </c>
      <c r="G475" s="19" t="s">
        <v>164</v>
      </c>
      <c r="H475" s="24">
        <v>20</v>
      </c>
      <c r="I475" s="25" t="s">
        <v>125</v>
      </c>
      <c r="J475" s="1" t="s">
        <v>740</v>
      </c>
      <c r="K475" s="1" t="str">
        <f t="shared" si="7"/>
        <v>3.3.90.39.79.04.0001.000060-01 - 193</v>
      </c>
    </row>
    <row r="476" spans="1:11" ht="21" x14ac:dyDescent="0.25">
      <c r="A476" s="16" t="s">
        <v>230</v>
      </c>
      <c r="B476" s="16" t="s">
        <v>86</v>
      </c>
      <c r="C476" s="16" t="s">
        <v>185</v>
      </c>
      <c r="D476" s="16" t="s">
        <v>109</v>
      </c>
      <c r="E476" s="17" t="s">
        <v>221</v>
      </c>
      <c r="F476" s="16">
        <v>193</v>
      </c>
      <c r="G476" s="19" t="s">
        <v>164</v>
      </c>
      <c r="H476" s="24">
        <v>20</v>
      </c>
      <c r="I476" s="25" t="s">
        <v>125</v>
      </c>
      <c r="J476" s="1" t="s">
        <v>741</v>
      </c>
      <c r="K476" s="1" t="str">
        <f t="shared" si="7"/>
        <v>3.3.90.39.79.04.0001.000020-02 - 193</v>
      </c>
    </row>
    <row r="477" spans="1:11" ht="24" x14ac:dyDescent="0.25">
      <c r="A477" s="16" t="s">
        <v>245</v>
      </c>
      <c r="B477" s="16" t="s">
        <v>105</v>
      </c>
      <c r="C477" s="16" t="s">
        <v>185</v>
      </c>
      <c r="D477" s="16" t="s">
        <v>244</v>
      </c>
      <c r="E477" s="17" t="s">
        <v>221</v>
      </c>
      <c r="F477" s="16">
        <v>193</v>
      </c>
      <c r="G477" s="19" t="s">
        <v>164</v>
      </c>
      <c r="H477" s="24">
        <v>20</v>
      </c>
      <c r="I477" s="25" t="s">
        <v>125</v>
      </c>
      <c r="J477" s="1" t="s">
        <v>742</v>
      </c>
      <c r="K477" s="1" t="str">
        <f t="shared" si="7"/>
        <v>3.3.90.39.79.04.0001.000069-01 - 193</v>
      </c>
    </row>
    <row r="478" spans="1:11" ht="24" x14ac:dyDescent="0.25">
      <c r="A478" s="16" t="s">
        <v>227</v>
      </c>
      <c r="B478" s="16" t="s">
        <v>91</v>
      </c>
      <c r="C478" s="16" t="s">
        <v>185</v>
      </c>
      <c r="D478" s="16" t="s">
        <v>113</v>
      </c>
      <c r="E478" s="17" t="s">
        <v>221</v>
      </c>
      <c r="F478" s="16">
        <v>193</v>
      </c>
      <c r="G478" s="19" t="s">
        <v>164</v>
      </c>
      <c r="H478" s="24">
        <v>20</v>
      </c>
      <c r="I478" s="25" t="s">
        <v>125</v>
      </c>
      <c r="J478" s="1" t="s">
        <v>743</v>
      </c>
      <c r="K478" s="1" t="str">
        <f t="shared" si="7"/>
        <v>3.3.90.39.79.04.0001.000056-02 - 193</v>
      </c>
    </row>
    <row r="479" spans="1:11" ht="24" x14ac:dyDescent="0.25">
      <c r="A479" s="16" t="s">
        <v>229</v>
      </c>
      <c r="B479" s="16" t="s">
        <v>88</v>
      </c>
      <c r="C479" s="16" t="s">
        <v>185</v>
      </c>
      <c r="D479" s="16" t="s">
        <v>228</v>
      </c>
      <c r="E479" s="17" t="s">
        <v>221</v>
      </c>
      <c r="F479" s="16">
        <v>193</v>
      </c>
      <c r="G479" s="19" t="s">
        <v>164</v>
      </c>
      <c r="H479" s="24">
        <v>30</v>
      </c>
      <c r="I479" s="25" t="s">
        <v>125</v>
      </c>
      <c r="J479" s="1" t="s">
        <v>744</v>
      </c>
      <c r="K479" s="1" t="str">
        <f t="shared" si="7"/>
        <v>3.3.90.39.79.04.0001.000063-01 - 193</v>
      </c>
    </row>
    <row r="480" spans="1:11" ht="21" x14ac:dyDescent="0.25">
      <c r="A480" s="16" t="s">
        <v>243</v>
      </c>
      <c r="B480" s="16" t="s">
        <v>84</v>
      </c>
      <c r="C480" s="16" t="s">
        <v>185</v>
      </c>
      <c r="D480" s="16" t="s">
        <v>108</v>
      </c>
      <c r="E480" s="17" t="s">
        <v>221</v>
      </c>
      <c r="F480" s="16">
        <v>193</v>
      </c>
      <c r="G480" s="19" t="s">
        <v>164</v>
      </c>
      <c r="H480" s="24">
        <v>50</v>
      </c>
      <c r="I480" s="25" t="s">
        <v>125</v>
      </c>
      <c r="J480" s="1" t="s">
        <v>745</v>
      </c>
      <c r="K480" s="1" t="str">
        <f t="shared" si="7"/>
        <v>3.3.90.39.79.04.0001.000016-02 - 193</v>
      </c>
    </row>
    <row r="481" spans="1:11" ht="36" x14ac:dyDescent="0.25">
      <c r="A481" s="16" t="s">
        <v>195</v>
      </c>
      <c r="B481" s="16" t="s">
        <v>79</v>
      </c>
      <c r="C481" s="16" t="s">
        <v>276</v>
      </c>
      <c r="D481" s="16" t="s">
        <v>194</v>
      </c>
      <c r="E481" s="17" t="s">
        <v>127</v>
      </c>
      <c r="F481" s="16">
        <v>195</v>
      </c>
      <c r="G481" s="19" t="s">
        <v>165</v>
      </c>
      <c r="H481" s="24">
        <v>0</v>
      </c>
      <c r="I481" s="25" t="s">
        <v>126</v>
      </c>
      <c r="J481" s="1" t="s">
        <v>746</v>
      </c>
      <c r="K481" s="1" t="str">
        <f t="shared" si="7"/>
        <v>3.3.90.30.24.03.0021.000032-01 - 195</v>
      </c>
    </row>
    <row r="482" spans="1:11" ht="36" x14ac:dyDescent="0.25">
      <c r="A482" s="16" t="s">
        <v>197</v>
      </c>
      <c r="B482" s="16" t="s">
        <v>80</v>
      </c>
      <c r="C482" s="16" t="s">
        <v>276</v>
      </c>
      <c r="D482" s="16" t="s">
        <v>196</v>
      </c>
      <c r="E482" s="17" t="s">
        <v>127</v>
      </c>
      <c r="F482" s="16">
        <v>195</v>
      </c>
      <c r="G482" s="19" t="s">
        <v>165</v>
      </c>
      <c r="H482" s="24">
        <v>0</v>
      </c>
      <c r="I482" s="25" t="s">
        <v>126</v>
      </c>
      <c r="J482" s="1" t="s">
        <v>747</v>
      </c>
      <c r="K482" s="1" t="str">
        <f t="shared" si="7"/>
        <v>3.3.90.30.24.03.0021.000033-01 - 195</v>
      </c>
    </row>
    <row r="483" spans="1:11" ht="24" x14ac:dyDescent="0.25">
      <c r="A483" s="16" t="s">
        <v>193</v>
      </c>
      <c r="B483" s="16" t="s">
        <v>102</v>
      </c>
      <c r="C483" s="16" t="s">
        <v>276</v>
      </c>
      <c r="D483" s="16" t="s">
        <v>192</v>
      </c>
      <c r="E483" s="17" t="s">
        <v>127</v>
      </c>
      <c r="F483" s="16">
        <v>195</v>
      </c>
      <c r="G483" s="19" t="s">
        <v>165</v>
      </c>
      <c r="H483" s="24">
        <v>0</v>
      </c>
      <c r="I483" s="25" t="s">
        <v>126</v>
      </c>
      <c r="J483" s="1" t="s">
        <v>748</v>
      </c>
      <c r="K483" s="1" t="str">
        <f t="shared" si="7"/>
        <v>3.3.90.30.24.03.0021.000031-01 - 195</v>
      </c>
    </row>
    <row r="484" spans="1:11" ht="21" x14ac:dyDescent="0.25">
      <c r="A484" s="16" t="s">
        <v>250</v>
      </c>
      <c r="B484" s="16" t="s">
        <v>83</v>
      </c>
      <c r="C484" s="16" t="s">
        <v>185</v>
      </c>
      <c r="D484" s="16" t="s">
        <v>107</v>
      </c>
      <c r="E484" s="17" t="s">
        <v>221</v>
      </c>
      <c r="F484" s="16">
        <v>196</v>
      </c>
      <c r="G484" s="19" t="s">
        <v>166</v>
      </c>
      <c r="H484" s="24">
        <v>0</v>
      </c>
      <c r="I484" s="25" t="s">
        <v>125</v>
      </c>
      <c r="J484" s="1" t="s">
        <v>749</v>
      </c>
      <c r="K484" s="1" t="str">
        <f t="shared" si="7"/>
        <v>3.3.90.39.79.04.0001.000012-02 - 196</v>
      </c>
    </row>
    <row r="485" spans="1:11" ht="21" x14ac:dyDescent="0.25">
      <c r="A485" s="16" t="s">
        <v>246</v>
      </c>
      <c r="B485" s="16" t="s">
        <v>92</v>
      </c>
      <c r="C485" s="16" t="s">
        <v>185</v>
      </c>
      <c r="D485" s="16" t="s">
        <v>114</v>
      </c>
      <c r="E485" s="17" t="s">
        <v>221</v>
      </c>
      <c r="F485" s="16">
        <v>196</v>
      </c>
      <c r="G485" s="19" t="s">
        <v>166</v>
      </c>
      <c r="H485" s="24">
        <v>3</v>
      </c>
      <c r="I485" s="25" t="s">
        <v>125</v>
      </c>
      <c r="J485" s="1" t="s">
        <v>750</v>
      </c>
      <c r="K485" s="1" t="str">
        <f t="shared" si="7"/>
        <v>3.3.90.39.79.04.0001.000013-02 - 196</v>
      </c>
    </row>
    <row r="486" spans="1:11" ht="21" x14ac:dyDescent="0.25">
      <c r="A486" s="16" t="s">
        <v>248</v>
      </c>
      <c r="B486" s="16" t="s">
        <v>93</v>
      </c>
      <c r="C486" s="16" t="s">
        <v>185</v>
      </c>
      <c r="D486" s="16" t="s">
        <v>115</v>
      </c>
      <c r="E486" s="17" t="s">
        <v>221</v>
      </c>
      <c r="F486" s="16">
        <v>196</v>
      </c>
      <c r="G486" s="19" t="s">
        <v>166</v>
      </c>
      <c r="H486" s="24">
        <v>3</v>
      </c>
      <c r="I486" s="25" t="s">
        <v>125</v>
      </c>
      <c r="J486" s="1" t="s">
        <v>751</v>
      </c>
      <c r="K486" s="1" t="str">
        <f t="shared" si="7"/>
        <v>3.3.90.39.79.04.0001.000017-02 - 196</v>
      </c>
    </row>
    <row r="487" spans="1:11" ht="21" x14ac:dyDescent="0.25">
      <c r="A487" s="16" t="s">
        <v>249</v>
      </c>
      <c r="B487" s="16" t="s">
        <v>94</v>
      </c>
      <c r="C487" s="16" t="s">
        <v>185</v>
      </c>
      <c r="D487" s="16" t="s">
        <v>116</v>
      </c>
      <c r="E487" s="17" t="s">
        <v>221</v>
      </c>
      <c r="F487" s="16">
        <v>196</v>
      </c>
      <c r="G487" s="19" t="s">
        <v>166</v>
      </c>
      <c r="H487" s="24">
        <v>0</v>
      </c>
      <c r="I487" s="25" t="s">
        <v>125</v>
      </c>
      <c r="J487" s="1" t="s">
        <v>752</v>
      </c>
      <c r="K487" s="1" t="str">
        <f t="shared" si="7"/>
        <v>3.3.90.39.79.04.0001.000022-02 - 196</v>
      </c>
    </row>
    <row r="488" spans="1:11" ht="21" x14ac:dyDescent="0.25">
      <c r="A488" s="16" t="s">
        <v>247</v>
      </c>
      <c r="B488" s="16" t="s">
        <v>96</v>
      </c>
      <c r="C488" s="16" t="s">
        <v>185</v>
      </c>
      <c r="D488" s="16" t="s">
        <v>118</v>
      </c>
      <c r="E488" s="17" t="s">
        <v>221</v>
      </c>
      <c r="F488" s="16">
        <v>196</v>
      </c>
      <c r="G488" s="19" t="s">
        <v>166</v>
      </c>
      <c r="H488" s="24">
        <v>3</v>
      </c>
      <c r="I488" s="25" t="s">
        <v>125</v>
      </c>
      <c r="J488" s="1" t="s">
        <v>753</v>
      </c>
      <c r="K488" s="1" t="str">
        <f t="shared" si="7"/>
        <v>3.3.90.39.79.04.0001.000027-02 - 196</v>
      </c>
    </row>
    <row r="489" spans="1:11" ht="21" x14ac:dyDescent="0.25">
      <c r="A489" s="16" t="s">
        <v>260</v>
      </c>
      <c r="B489" s="16" t="s">
        <v>99</v>
      </c>
      <c r="C489" s="16" t="s">
        <v>185</v>
      </c>
      <c r="D489" s="16" t="s">
        <v>121</v>
      </c>
      <c r="E489" s="17" t="s">
        <v>221</v>
      </c>
      <c r="F489" s="16">
        <v>196</v>
      </c>
      <c r="G489" s="19" t="s">
        <v>166</v>
      </c>
      <c r="H489" s="24">
        <v>0</v>
      </c>
      <c r="I489" s="25" t="s">
        <v>125</v>
      </c>
      <c r="J489" s="1" t="s">
        <v>754</v>
      </c>
      <c r="K489" s="1" t="str">
        <f t="shared" si="7"/>
        <v>3.3.90.39.79.04.0001.000058-02 - 196</v>
      </c>
    </row>
    <row r="490" spans="1:11" ht="21" x14ac:dyDescent="0.25">
      <c r="A490" s="16" t="s">
        <v>253</v>
      </c>
      <c r="B490" s="16" t="s">
        <v>81</v>
      </c>
      <c r="C490" s="16" t="s">
        <v>185</v>
      </c>
      <c r="D490" s="16" t="s">
        <v>106</v>
      </c>
      <c r="E490" s="17" t="s">
        <v>221</v>
      </c>
      <c r="F490" s="16">
        <v>196</v>
      </c>
      <c r="G490" s="19" t="s">
        <v>166</v>
      </c>
      <c r="H490" s="24">
        <v>5</v>
      </c>
      <c r="I490" s="25" t="s">
        <v>125</v>
      </c>
      <c r="J490" s="1" t="s">
        <v>755</v>
      </c>
      <c r="K490" s="1" t="str">
        <f t="shared" si="7"/>
        <v>3.3.90.39.79.04.0001.000005-02 - 196</v>
      </c>
    </row>
    <row r="491" spans="1:11" ht="21" x14ac:dyDescent="0.25">
      <c r="A491" s="16" t="s">
        <v>242</v>
      </c>
      <c r="B491" s="16" t="s">
        <v>103</v>
      </c>
      <c r="C491" s="16" t="s">
        <v>185</v>
      </c>
      <c r="D491" s="16" t="s">
        <v>124</v>
      </c>
      <c r="E491" s="17" t="s">
        <v>221</v>
      </c>
      <c r="F491" s="16">
        <v>196</v>
      </c>
      <c r="G491" s="19" t="s">
        <v>166</v>
      </c>
      <c r="H491" s="24">
        <v>5</v>
      </c>
      <c r="I491" s="25" t="s">
        <v>125</v>
      </c>
      <c r="J491" s="1" t="s">
        <v>756</v>
      </c>
      <c r="K491" s="1" t="str">
        <f t="shared" si="7"/>
        <v>3.3.90.39.79.04.0001.000018-02 - 196</v>
      </c>
    </row>
    <row r="492" spans="1:11" ht="21" x14ac:dyDescent="0.25">
      <c r="A492" s="16" t="s">
        <v>257</v>
      </c>
      <c r="B492" s="16" t="s">
        <v>95</v>
      </c>
      <c r="C492" s="16" t="s">
        <v>185</v>
      </c>
      <c r="D492" s="16" t="s">
        <v>117</v>
      </c>
      <c r="E492" s="17" t="s">
        <v>221</v>
      </c>
      <c r="F492" s="16">
        <v>196</v>
      </c>
      <c r="G492" s="19" t="s">
        <v>166</v>
      </c>
      <c r="H492" s="24">
        <v>5</v>
      </c>
      <c r="I492" s="25" t="s">
        <v>125</v>
      </c>
      <c r="J492" s="1" t="s">
        <v>757</v>
      </c>
      <c r="K492" s="1" t="str">
        <f t="shared" si="7"/>
        <v>3.3.90.39.79.04.0001.000023-02 - 196</v>
      </c>
    </row>
    <row r="493" spans="1:11" ht="21" x14ac:dyDescent="0.25">
      <c r="A493" s="16" t="s">
        <v>261</v>
      </c>
      <c r="B493" s="16" t="s">
        <v>101</v>
      </c>
      <c r="C493" s="16" t="s">
        <v>185</v>
      </c>
      <c r="D493" s="16" t="s">
        <v>123</v>
      </c>
      <c r="E493" s="17" t="s">
        <v>221</v>
      </c>
      <c r="F493" s="16">
        <v>196</v>
      </c>
      <c r="G493" s="19" t="s">
        <v>166</v>
      </c>
      <c r="H493" s="24">
        <v>5</v>
      </c>
      <c r="I493" s="25" t="s">
        <v>125</v>
      </c>
      <c r="J493" s="1" t="s">
        <v>758</v>
      </c>
      <c r="K493" s="1" t="str">
        <f t="shared" si="7"/>
        <v>3.3.90.39.79.04.0001.000033-02 - 196</v>
      </c>
    </row>
    <row r="494" spans="1:11" ht="21" x14ac:dyDescent="0.25">
      <c r="A494" s="16" t="s">
        <v>259</v>
      </c>
      <c r="B494" s="16" t="s">
        <v>97</v>
      </c>
      <c r="C494" s="16" t="s">
        <v>185</v>
      </c>
      <c r="D494" s="16" t="s">
        <v>119</v>
      </c>
      <c r="E494" s="17" t="s">
        <v>221</v>
      </c>
      <c r="F494" s="16">
        <v>196</v>
      </c>
      <c r="G494" s="19" t="s">
        <v>166</v>
      </c>
      <c r="H494" s="24">
        <v>0</v>
      </c>
      <c r="I494" s="25" t="s">
        <v>125</v>
      </c>
      <c r="J494" s="1" t="s">
        <v>759</v>
      </c>
      <c r="K494" s="1" t="str">
        <f t="shared" si="7"/>
        <v>3.3.90.39.79.04.0001.000055-02 - 196</v>
      </c>
    </row>
    <row r="495" spans="1:11" ht="21" x14ac:dyDescent="0.25">
      <c r="A495" s="16" t="s">
        <v>258</v>
      </c>
      <c r="B495" s="16" t="s">
        <v>98</v>
      </c>
      <c r="C495" s="16" t="s">
        <v>185</v>
      </c>
      <c r="D495" s="16" t="s">
        <v>120</v>
      </c>
      <c r="E495" s="17" t="s">
        <v>221</v>
      </c>
      <c r="F495" s="16">
        <v>196</v>
      </c>
      <c r="G495" s="19" t="s">
        <v>166</v>
      </c>
      <c r="H495" s="24">
        <v>0</v>
      </c>
      <c r="I495" s="25" t="s">
        <v>125</v>
      </c>
      <c r="J495" s="1" t="s">
        <v>760</v>
      </c>
      <c r="K495" s="1" t="str">
        <f t="shared" si="7"/>
        <v>3.3.90.39.79.04.0001.000057-02 - 196</v>
      </c>
    </row>
    <row r="496" spans="1:11" ht="21" x14ac:dyDescent="0.25">
      <c r="A496" s="16" t="s">
        <v>251</v>
      </c>
      <c r="B496" s="16" t="s">
        <v>100</v>
      </c>
      <c r="C496" s="16" t="s">
        <v>185</v>
      </c>
      <c r="D496" s="16" t="s">
        <v>122</v>
      </c>
      <c r="E496" s="17" t="s">
        <v>221</v>
      </c>
      <c r="F496" s="16">
        <v>196</v>
      </c>
      <c r="G496" s="19" t="s">
        <v>166</v>
      </c>
      <c r="H496" s="24">
        <v>0</v>
      </c>
      <c r="I496" s="25" t="s">
        <v>125</v>
      </c>
      <c r="J496" s="1" t="s">
        <v>761</v>
      </c>
      <c r="K496" s="1" t="str">
        <f t="shared" si="7"/>
        <v>3.3.90.39.79.04.0001.000059-02 - 196</v>
      </c>
    </row>
    <row r="497" spans="1:11" ht="36" x14ac:dyDescent="0.25">
      <c r="A497" s="16" t="s">
        <v>195</v>
      </c>
      <c r="B497" s="16" t="s">
        <v>79</v>
      </c>
      <c r="C497" s="16" t="s">
        <v>276</v>
      </c>
      <c r="D497" s="16" t="s">
        <v>194</v>
      </c>
      <c r="E497" s="17" t="s">
        <v>127</v>
      </c>
      <c r="F497" s="16">
        <v>196</v>
      </c>
      <c r="G497" s="19" t="s">
        <v>166</v>
      </c>
      <c r="H497" s="24">
        <v>0</v>
      </c>
      <c r="I497" s="25" t="s">
        <v>126</v>
      </c>
      <c r="J497" s="1" t="s">
        <v>762</v>
      </c>
      <c r="K497" s="1" t="str">
        <f t="shared" si="7"/>
        <v>3.3.90.30.24.03.0021.000032-01 - 196</v>
      </c>
    </row>
    <row r="498" spans="1:11" ht="36" x14ac:dyDescent="0.25">
      <c r="A498" s="16" t="s">
        <v>197</v>
      </c>
      <c r="B498" s="16" t="s">
        <v>80</v>
      </c>
      <c r="C498" s="16" t="s">
        <v>276</v>
      </c>
      <c r="D498" s="16" t="s">
        <v>196</v>
      </c>
      <c r="E498" s="17" t="s">
        <v>127</v>
      </c>
      <c r="F498" s="16">
        <v>196</v>
      </c>
      <c r="G498" s="19" t="s">
        <v>166</v>
      </c>
      <c r="H498" s="24">
        <v>0</v>
      </c>
      <c r="I498" s="25" t="s">
        <v>126</v>
      </c>
      <c r="J498" s="1" t="s">
        <v>763</v>
      </c>
      <c r="K498" s="1" t="str">
        <f t="shared" si="7"/>
        <v>3.3.90.30.24.03.0021.000033-01 - 196</v>
      </c>
    </row>
    <row r="499" spans="1:11" ht="24" x14ac:dyDescent="0.25">
      <c r="A499" s="16" t="s">
        <v>193</v>
      </c>
      <c r="B499" s="16" t="s">
        <v>102</v>
      </c>
      <c r="C499" s="16" t="s">
        <v>276</v>
      </c>
      <c r="D499" s="16" t="s">
        <v>192</v>
      </c>
      <c r="E499" s="17" t="s">
        <v>127</v>
      </c>
      <c r="F499" s="16">
        <v>196</v>
      </c>
      <c r="G499" s="19" t="s">
        <v>166</v>
      </c>
      <c r="H499" s="24">
        <v>0</v>
      </c>
      <c r="I499" s="25" t="s">
        <v>126</v>
      </c>
      <c r="J499" s="1" t="s">
        <v>764</v>
      </c>
      <c r="K499" s="1" t="str">
        <f t="shared" si="7"/>
        <v>3.3.90.30.24.03.0021.000031-01 - 196</v>
      </c>
    </row>
    <row r="500" spans="1:11" ht="21" x14ac:dyDescent="0.25">
      <c r="A500" s="16" t="s">
        <v>230</v>
      </c>
      <c r="B500" s="16" t="s">
        <v>86</v>
      </c>
      <c r="C500" s="16" t="s">
        <v>185</v>
      </c>
      <c r="D500" s="16" t="s">
        <v>109</v>
      </c>
      <c r="E500" s="17" t="s">
        <v>221</v>
      </c>
      <c r="F500" s="16">
        <v>196</v>
      </c>
      <c r="G500" s="19" t="s">
        <v>166</v>
      </c>
      <c r="H500" s="24">
        <v>5</v>
      </c>
      <c r="I500" s="25" t="s">
        <v>125</v>
      </c>
      <c r="J500" s="1" t="s">
        <v>765</v>
      </c>
      <c r="K500" s="1" t="str">
        <f t="shared" si="7"/>
        <v>3.3.90.39.79.04.0001.000020-02 - 196</v>
      </c>
    </row>
    <row r="501" spans="1:11" ht="21" x14ac:dyDescent="0.25">
      <c r="A501" s="16" t="s">
        <v>231</v>
      </c>
      <c r="B501" s="16" t="s">
        <v>87</v>
      </c>
      <c r="C501" s="16" t="s">
        <v>185</v>
      </c>
      <c r="D501" s="16" t="s">
        <v>110</v>
      </c>
      <c r="E501" s="17" t="s">
        <v>221</v>
      </c>
      <c r="F501" s="16">
        <v>196</v>
      </c>
      <c r="G501" s="19" t="s">
        <v>166</v>
      </c>
      <c r="H501" s="24">
        <v>0</v>
      </c>
      <c r="I501" s="25" t="s">
        <v>125</v>
      </c>
      <c r="J501" s="1" t="s">
        <v>766</v>
      </c>
      <c r="K501" s="1" t="str">
        <f t="shared" si="7"/>
        <v>3.3.90.39.79.04.0001.000026-02 - 196</v>
      </c>
    </row>
    <row r="502" spans="1:11" ht="21" x14ac:dyDescent="0.25">
      <c r="A502" s="16" t="s">
        <v>256</v>
      </c>
      <c r="B502" s="16" t="s">
        <v>89</v>
      </c>
      <c r="C502" s="16" t="s">
        <v>185</v>
      </c>
      <c r="D502" s="16" t="s">
        <v>111</v>
      </c>
      <c r="E502" s="17" t="s">
        <v>221</v>
      </c>
      <c r="F502" s="16">
        <v>196</v>
      </c>
      <c r="G502" s="19" t="s">
        <v>166</v>
      </c>
      <c r="H502" s="24">
        <v>0</v>
      </c>
      <c r="I502" s="25" t="s">
        <v>125</v>
      </c>
      <c r="J502" s="1" t="s">
        <v>767</v>
      </c>
      <c r="K502" s="1" t="str">
        <f t="shared" si="7"/>
        <v>3.3.90.39.79.04.0001.000053-02 - 196</v>
      </c>
    </row>
    <row r="503" spans="1:11" ht="24" x14ac:dyDescent="0.25">
      <c r="A503" s="16" t="s">
        <v>227</v>
      </c>
      <c r="B503" s="16" t="s">
        <v>91</v>
      </c>
      <c r="C503" s="16" t="s">
        <v>185</v>
      </c>
      <c r="D503" s="16" t="s">
        <v>113</v>
      </c>
      <c r="E503" s="17" t="s">
        <v>221</v>
      </c>
      <c r="F503" s="16">
        <v>196</v>
      </c>
      <c r="G503" s="19" t="s">
        <v>166</v>
      </c>
      <c r="H503" s="24">
        <v>0</v>
      </c>
      <c r="I503" s="25" t="s">
        <v>125</v>
      </c>
      <c r="J503" s="1" t="s">
        <v>768</v>
      </c>
      <c r="K503" s="1" t="str">
        <f t="shared" si="7"/>
        <v>3.3.90.39.79.04.0001.000056-02 - 196</v>
      </c>
    </row>
    <row r="504" spans="1:11" ht="21" x14ac:dyDescent="0.25">
      <c r="A504" s="16" t="s">
        <v>255</v>
      </c>
      <c r="B504" s="16" t="s">
        <v>82</v>
      </c>
      <c r="C504" s="16" t="s">
        <v>185</v>
      </c>
      <c r="D504" s="16" t="s">
        <v>254</v>
      </c>
      <c r="E504" s="17" t="s">
        <v>221</v>
      </c>
      <c r="F504" s="16">
        <v>196</v>
      </c>
      <c r="G504" s="19" t="s">
        <v>166</v>
      </c>
      <c r="H504" s="24">
        <v>10</v>
      </c>
      <c r="I504" s="25" t="s">
        <v>125</v>
      </c>
      <c r="J504" s="1" t="s">
        <v>769</v>
      </c>
      <c r="K504" s="1" t="str">
        <f t="shared" si="7"/>
        <v>3.3.90.39.79.04.0001.000009-02 - 196</v>
      </c>
    </row>
    <row r="505" spans="1:11" ht="24" x14ac:dyDescent="0.25">
      <c r="A505" s="16" t="s">
        <v>222</v>
      </c>
      <c r="B505" s="16" t="s">
        <v>85</v>
      </c>
      <c r="C505" s="16" t="s">
        <v>185</v>
      </c>
      <c r="D505" s="16" t="s">
        <v>220</v>
      </c>
      <c r="E505" s="17" t="s">
        <v>221</v>
      </c>
      <c r="F505" s="16">
        <v>196</v>
      </c>
      <c r="G505" s="19" t="s">
        <v>166</v>
      </c>
      <c r="H505" s="24">
        <v>15</v>
      </c>
      <c r="I505" s="25" t="s">
        <v>125</v>
      </c>
      <c r="J505" s="1" t="s">
        <v>770</v>
      </c>
      <c r="K505" s="1" t="str">
        <f t="shared" si="7"/>
        <v>3.3.90.39.79.04.0001.000060-01 - 196</v>
      </c>
    </row>
    <row r="506" spans="1:11" ht="21" x14ac:dyDescent="0.25">
      <c r="A506" s="16" t="s">
        <v>243</v>
      </c>
      <c r="B506" s="16" t="s">
        <v>84</v>
      </c>
      <c r="C506" s="16" t="s">
        <v>185</v>
      </c>
      <c r="D506" s="16" t="s">
        <v>108</v>
      </c>
      <c r="E506" s="17" t="s">
        <v>221</v>
      </c>
      <c r="F506" s="16">
        <v>196</v>
      </c>
      <c r="G506" s="19" t="s">
        <v>166</v>
      </c>
      <c r="H506" s="24">
        <v>25</v>
      </c>
      <c r="I506" s="25" t="s">
        <v>125</v>
      </c>
      <c r="J506" s="1" t="s">
        <v>771</v>
      </c>
      <c r="K506" s="1" t="str">
        <f t="shared" si="7"/>
        <v>3.3.90.39.79.04.0001.000016-02 - 196</v>
      </c>
    </row>
    <row r="507" spans="1:11" ht="24" x14ac:dyDescent="0.25">
      <c r="A507" s="16" t="s">
        <v>245</v>
      </c>
      <c r="B507" s="16" t="s">
        <v>105</v>
      </c>
      <c r="C507" s="16" t="s">
        <v>185</v>
      </c>
      <c r="D507" s="16" t="s">
        <v>244</v>
      </c>
      <c r="E507" s="17" t="s">
        <v>221</v>
      </c>
      <c r="F507" s="16">
        <v>196</v>
      </c>
      <c r="G507" s="19" t="s">
        <v>166</v>
      </c>
      <c r="H507" s="24">
        <v>10</v>
      </c>
      <c r="I507" s="25" t="s">
        <v>125</v>
      </c>
      <c r="J507" s="1" t="s">
        <v>772</v>
      </c>
      <c r="K507" s="1" t="str">
        <f t="shared" si="7"/>
        <v>3.3.90.39.79.04.0001.000069-01 - 196</v>
      </c>
    </row>
    <row r="508" spans="1:11" ht="21" x14ac:dyDescent="0.25">
      <c r="A508" s="16" t="s">
        <v>248</v>
      </c>
      <c r="B508" s="16" t="s">
        <v>93</v>
      </c>
      <c r="C508" s="16" t="s">
        <v>185</v>
      </c>
      <c r="D508" s="16" t="s">
        <v>115</v>
      </c>
      <c r="E508" s="17" t="s">
        <v>221</v>
      </c>
      <c r="F508" s="16">
        <v>220</v>
      </c>
      <c r="G508" s="19" t="s">
        <v>167</v>
      </c>
      <c r="H508" s="24">
        <v>0</v>
      </c>
      <c r="I508" s="25" t="s">
        <v>125</v>
      </c>
      <c r="J508" s="1" t="s">
        <v>773</v>
      </c>
      <c r="K508" s="1" t="str">
        <f t="shared" si="7"/>
        <v>3.3.90.39.79.04.0001.000017-02 - 220</v>
      </c>
    </row>
    <row r="509" spans="1:11" ht="21" x14ac:dyDescent="0.25">
      <c r="A509" s="16" t="s">
        <v>249</v>
      </c>
      <c r="B509" s="16" t="s">
        <v>94</v>
      </c>
      <c r="C509" s="16" t="s">
        <v>185</v>
      </c>
      <c r="D509" s="16" t="s">
        <v>116</v>
      </c>
      <c r="E509" s="17" t="s">
        <v>221</v>
      </c>
      <c r="F509" s="16">
        <v>220</v>
      </c>
      <c r="G509" s="19" t="s">
        <v>167</v>
      </c>
      <c r="H509" s="24">
        <v>0</v>
      </c>
      <c r="I509" s="25" t="s">
        <v>125</v>
      </c>
      <c r="J509" s="1" t="s">
        <v>774</v>
      </c>
      <c r="K509" s="1" t="str">
        <f t="shared" si="7"/>
        <v>3.3.90.39.79.04.0001.000022-02 - 220</v>
      </c>
    </row>
    <row r="510" spans="1:11" ht="21" x14ac:dyDescent="0.25">
      <c r="A510" s="16" t="s">
        <v>247</v>
      </c>
      <c r="B510" s="16" t="s">
        <v>96</v>
      </c>
      <c r="C510" s="16" t="s">
        <v>185</v>
      </c>
      <c r="D510" s="16" t="s">
        <v>118</v>
      </c>
      <c r="E510" s="17" t="s">
        <v>221</v>
      </c>
      <c r="F510" s="16">
        <v>220</v>
      </c>
      <c r="G510" s="19" t="s">
        <v>167</v>
      </c>
      <c r="H510" s="24">
        <v>0</v>
      </c>
      <c r="I510" s="25" t="s">
        <v>125</v>
      </c>
      <c r="J510" s="1" t="s">
        <v>775</v>
      </c>
      <c r="K510" s="1" t="str">
        <f t="shared" si="7"/>
        <v>3.3.90.39.79.04.0001.000027-02 - 220</v>
      </c>
    </row>
    <row r="511" spans="1:11" ht="21" x14ac:dyDescent="0.25">
      <c r="A511" s="16" t="s">
        <v>246</v>
      </c>
      <c r="B511" s="16" t="s">
        <v>92</v>
      </c>
      <c r="C511" s="16" t="s">
        <v>185</v>
      </c>
      <c r="D511" s="16" t="s">
        <v>114</v>
      </c>
      <c r="E511" s="17" t="s">
        <v>221</v>
      </c>
      <c r="F511" s="16">
        <v>220</v>
      </c>
      <c r="G511" s="19" t="s">
        <v>167</v>
      </c>
      <c r="H511" s="24">
        <v>0</v>
      </c>
      <c r="I511" s="25" t="s">
        <v>125</v>
      </c>
      <c r="J511" s="1" t="s">
        <v>776</v>
      </c>
      <c r="K511" s="1" t="str">
        <f t="shared" si="7"/>
        <v>3.3.90.39.79.04.0001.000013-02 - 220</v>
      </c>
    </row>
    <row r="512" spans="1:11" ht="21" x14ac:dyDescent="0.25">
      <c r="A512" s="16" t="s">
        <v>259</v>
      </c>
      <c r="B512" s="16" t="s">
        <v>97</v>
      </c>
      <c r="C512" s="16" t="s">
        <v>185</v>
      </c>
      <c r="D512" s="16" t="s">
        <v>119</v>
      </c>
      <c r="E512" s="17" t="s">
        <v>221</v>
      </c>
      <c r="F512" s="16">
        <v>220</v>
      </c>
      <c r="G512" s="19" t="s">
        <v>167</v>
      </c>
      <c r="H512" s="24">
        <v>0</v>
      </c>
      <c r="I512" s="25" t="s">
        <v>125</v>
      </c>
      <c r="J512" s="1" t="s">
        <v>777</v>
      </c>
      <c r="K512" s="1" t="str">
        <f t="shared" si="7"/>
        <v>3.3.90.39.79.04.0001.000055-02 - 220</v>
      </c>
    </row>
    <row r="513" spans="1:11" ht="21" x14ac:dyDescent="0.25">
      <c r="A513" s="16" t="s">
        <v>251</v>
      </c>
      <c r="B513" s="16" t="s">
        <v>100</v>
      </c>
      <c r="C513" s="16" t="s">
        <v>185</v>
      </c>
      <c r="D513" s="16" t="s">
        <v>122</v>
      </c>
      <c r="E513" s="17" t="s">
        <v>221</v>
      </c>
      <c r="F513" s="16">
        <v>220</v>
      </c>
      <c r="G513" s="19" t="s">
        <v>167</v>
      </c>
      <c r="H513" s="24">
        <v>0</v>
      </c>
      <c r="I513" s="25" t="s">
        <v>125</v>
      </c>
      <c r="J513" s="1" t="s">
        <v>778</v>
      </c>
      <c r="K513" s="1" t="str">
        <f t="shared" si="7"/>
        <v>3.3.90.39.79.04.0001.000059-02 - 220</v>
      </c>
    </row>
    <row r="514" spans="1:11" ht="36" x14ac:dyDescent="0.25">
      <c r="A514" s="16" t="s">
        <v>195</v>
      </c>
      <c r="B514" s="16" t="s">
        <v>79</v>
      </c>
      <c r="C514" s="16" t="s">
        <v>276</v>
      </c>
      <c r="D514" s="16" t="s">
        <v>194</v>
      </c>
      <c r="E514" s="17" t="s">
        <v>127</v>
      </c>
      <c r="F514" s="16">
        <v>220</v>
      </c>
      <c r="G514" s="19" t="s">
        <v>167</v>
      </c>
      <c r="H514" s="24">
        <v>20</v>
      </c>
      <c r="I514" s="25" t="s">
        <v>126</v>
      </c>
      <c r="J514" s="1" t="s">
        <v>779</v>
      </c>
      <c r="K514" s="1" t="str">
        <f t="shared" si="7"/>
        <v>3.3.90.30.24.03.0021.000032-01 - 220</v>
      </c>
    </row>
    <row r="515" spans="1:11" ht="21" x14ac:dyDescent="0.25">
      <c r="A515" s="16" t="s">
        <v>258</v>
      </c>
      <c r="B515" s="16" t="s">
        <v>98</v>
      </c>
      <c r="C515" s="16" t="s">
        <v>185</v>
      </c>
      <c r="D515" s="16" t="s">
        <v>120</v>
      </c>
      <c r="E515" s="17" t="s">
        <v>221</v>
      </c>
      <c r="F515" s="16">
        <v>220</v>
      </c>
      <c r="G515" s="19" t="s">
        <v>167</v>
      </c>
      <c r="H515" s="24">
        <v>0</v>
      </c>
      <c r="I515" s="25" t="s">
        <v>125</v>
      </c>
      <c r="J515" s="1" t="s">
        <v>780</v>
      </c>
      <c r="K515" s="1" t="str">
        <f t="shared" ref="K515:K578" si="8">CONCATENATE(A515," - ",F515)</f>
        <v>3.3.90.39.79.04.0001.000057-02 - 220</v>
      </c>
    </row>
    <row r="516" spans="1:11" ht="36" x14ac:dyDescent="0.25">
      <c r="A516" s="16" t="s">
        <v>197</v>
      </c>
      <c r="B516" s="16" t="s">
        <v>80</v>
      </c>
      <c r="C516" s="16" t="s">
        <v>276</v>
      </c>
      <c r="D516" s="16" t="s">
        <v>196</v>
      </c>
      <c r="E516" s="17" t="s">
        <v>127</v>
      </c>
      <c r="F516" s="16">
        <v>220</v>
      </c>
      <c r="G516" s="19" t="s">
        <v>167</v>
      </c>
      <c r="H516" s="24">
        <v>30</v>
      </c>
      <c r="I516" s="25" t="s">
        <v>126</v>
      </c>
      <c r="J516" s="1" t="s">
        <v>781</v>
      </c>
      <c r="K516" s="1" t="str">
        <f t="shared" si="8"/>
        <v>3.3.90.30.24.03.0021.000033-01 - 220</v>
      </c>
    </row>
    <row r="517" spans="1:11" ht="21" x14ac:dyDescent="0.25">
      <c r="A517" s="16" t="s">
        <v>242</v>
      </c>
      <c r="B517" s="16" t="s">
        <v>103</v>
      </c>
      <c r="C517" s="16" t="s">
        <v>185</v>
      </c>
      <c r="D517" s="16" t="s">
        <v>124</v>
      </c>
      <c r="E517" s="17" t="s">
        <v>221</v>
      </c>
      <c r="F517" s="16">
        <v>220</v>
      </c>
      <c r="G517" s="19" t="s">
        <v>167</v>
      </c>
      <c r="H517" s="24">
        <v>50</v>
      </c>
      <c r="I517" s="25" t="s">
        <v>125</v>
      </c>
      <c r="J517" s="1" t="s">
        <v>782</v>
      </c>
      <c r="K517" s="1" t="str">
        <f t="shared" si="8"/>
        <v>3.3.90.39.79.04.0001.000018-02 - 220</v>
      </c>
    </row>
    <row r="518" spans="1:11" ht="21" x14ac:dyDescent="0.25">
      <c r="A518" s="16" t="s">
        <v>230</v>
      </c>
      <c r="B518" s="16" t="s">
        <v>86</v>
      </c>
      <c r="C518" s="16" t="s">
        <v>185</v>
      </c>
      <c r="D518" s="16" t="s">
        <v>109</v>
      </c>
      <c r="E518" s="17" t="s">
        <v>221</v>
      </c>
      <c r="F518" s="16">
        <v>220</v>
      </c>
      <c r="G518" s="19" t="s">
        <v>167</v>
      </c>
      <c r="H518" s="24">
        <v>50</v>
      </c>
      <c r="I518" s="25" t="s">
        <v>125</v>
      </c>
      <c r="J518" s="1" t="s">
        <v>783</v>
      </c>
      <c r="K518" s="1" t="str">
        <f t="shared" si="8"/>
        <v>3.3.90.39.79.04.0001.000020-02 - 220</v>
      </c>
    </row>
    <row r="519" spans="1:11" ht="24" x14ac:dyDescent="0.25">
      <c r="A519" s="16" t="s">
        <v>193</v>
      </c>
      <c r="B519" s="16" t="s">
        <v>102</v>
      </c>
      <c r="C519" s="16" t="s">
        <v>276</v>
      </c>
      <c r="D519" s="16" t="s">
        <v>192</v>
      </c>
      <c r="E519" s="17" t="s">
        <v>127</v>
      </c>
      <c r="F519" s="16">
        <v>220</v>
      </c>
      <c r="G519" s="19" t="s">
        <v>167</v>
      </c>
      <c r="H519" s="24">
        <v>0</v>
      </c>
      <c r="I519" s="25" t="s">
        <v>126</v>
      </c>
      <c r="J519" s="1" t="s">
        <v>784</v>
      </c>
      <c r="K519" s="1" t="str">
        <f t="shared" si="8"/>
        <v>3.3.90.30.24.03.0021.000031-01 - 220</v>
      </c>
    </row>
    <row r="520" spans="1:11" ht="21" x14ac:dyDescent="0.25">
      <c r="A520" s="16" t="s">
        <v>231</v>
      </c>
      <c r="B520" s="16" t="s">
        <v>87</v>
      </c>
      <c r="C520" s="16" t="s">
        <v>185</v>
      </c>
      <c r="D520" s="16" t="s">
        <v>110</v>
      </c>
      <c r="E520" s="17" t="s">
        <v>221</v>
      </c>
      <c r="F520" s="16">
        <v>220</v>
      </c>
      <c r="G520" s="19" t="s">
        <v>167</v>
      </c>
      <c r="H520" s="24">
        <v>50</v>
      </c>
      <c r="I520" s="25" t="s">
        <v>125</v>
      </c>
      <c r="J520" s="1" t="s">
        <v>785</v>
      </c>
      <c r="K520" s="1" t="str">
        <f t="shared" si="8"/>
        <v>3.3.90.39.79.04.0001.000026-02 - 220</v>
      </c>
    </row>
    <row r="521" spans="1:11" ht="24" x14ac:dyDescent="0.25">
      <c r="A521" s="16" t="s">
        <v>245</v>
      </c>
      <c r="B521" s="16" t="s">
        <v>105</v>
      </c>
      <c r="C521" s="16" t="s">
        <v>185</v>
      </c>
      <c r="D521" s="16" t="s">
        <v>244</v>
      </c>
      <c r="E521" s="17" t="s">
        <v>221</v>
      </c>
      <c r="F521" s="16">
        <v>220</v>
      </c>
      <c r="G521" s="19" t="s">
        <v>167</v>
      </c>
      <c r="H521" s="24">
        <v>80</v>
      </c>
      <c r="I521" s="25" t="s">
        <v>125</v>
      </c>
      <c r="J521" s="1" t="s">
        <v>786</v>
      </c>
      <c r="K521" s="1" t="str">
        <f t="shared" si="8"/>
        <v>3.3.90.39.79.04.0001.000069-01 - 220</v>
      </c>
    </row>
    <row r="522" spans="1:11" ht="21" x14ac:dyDescent="0.25">
      <c r="A522" s="16" t="s">
        <v>255</v>
      </c>
      <c r="B522" s="16" t="s">
        <v>82</v>
      </c>
      <c r="C522" s="16" t="s">
        <v>185</v>
      </c>
      <c r="D522" s="16" t="s">
        <v>254</v>
      </c>
      <c r="E522" s="17" t="s">
        <v>221</v>
      </c>
      <c r="F522" s="16">
        <v>220</v>
      </c>
      <c r="G522" s="19" t="s">
        <v>167</v>
      </c>
      <c r="H522" s="24">
        <v>30</v>
      </c>
      <c r="I522" s="25" t="s">
        <v>125</v>
      </c>
      <c r="J522" s="1" t="s">
        <v>787</v>
      </c>
      <c r="K522" s="1" t="str">
        <f t="shared" si="8"/>
        <v>3.3.90.39.79.04.0001.000009-02 - 220</v>
      </c>
    </row>
    <row r="523" spans="1:11" ht="24" x14ac:dyDescent="0.25">
      <c r="A523" s="16" t="s">
        <v>227</v>
      </c>
      <c r="B523" s="16" t="s">
        <v>91</v>
      </c>
      <c r="C523" s="16" t="s">
        <v>185</v>
      </c>
      <c r="D523" s="16" t="s">
        <v>113</v>
      </c>
      <c r="E523" s="17" t="s">
        <v>221</v>
      </c>
      <c r="F523" s="16">
        <v>220</v>
      </c>
      <c r="G523" s="19" t="s">
        <v>167</v>
      </c>
      <c r="H523" s="24">
        <v>70</v>
      </c>
      <c r="I523" s="25" t="s">
        <v>125</v>
      </c>
      <c r="J523" s="1" t="s">
        <v>788</v>
      </c>
      <c r="K523" s="1" t="str">
        <f t="shared" si="8"/>
        <v>3.3.90.39.79.04.0001.000056-02 - 220</v>
      </c>
    </row>
    <row r="524" spans="1:11" ht="24" x14ac:dyDescent="0.25">
      <c r="A524" s="16" t="s">
        <v>229</v>
      </c>
      <c r="B524" s="16" t="s">
        <v>88</v>
      </c>
      <c r="C524" s="16" t="s">
        <v>185</v>
      </c>
      <c r="D524" s="16" t="s">
        <v>228</v>
      </c>
      <c r="E524" s="17" t="s">
        <v>221</v>
      </c>
      <c r="F524" s="16">
        <v>220</v>
      </c>
      <c r="G524" s="19" t="s">
        <v>167</v>
      </c>
      <c r="H524" s="24">
        <v>60</v>
      </c>
      <c r="I524" s="25" t="s">
        <v>125</v>
      </c>
      <c r="J524" s="1" t="s">
        <v>789</v>
      </c>
      <c r="K524" s="1" t="str">
        <f t="shared" si="8"/>
        <v>3.3.90.39.79.04.0001.000063-01 - 220</v>
      </c>
    </row>
    <row r="525" spans="1:11" ht="24" x14ac:dyDescent="0.25">
      <c r="A525" s="16" t="s">
        <v>222</v>
      </c>
      <c r="B525" s="16" t="s">
        <v>85</v>
      </c>
      <c r="C525" s="16" t="s">
        <v>185</v>
      </c>
      <c r="D525" s="16" t="s">
        <v>220</v>
      </c>
      <c r="E525" s="17" t="s">
        <v>221</v>
      </c>
      <c r="F525" s="16">
        <v>220</v>
      </c>
      <c r="G525" s="19" t="s">
        <v>167</v>
      </c>
      <c r="H525" s="24">
        <v>70</v>
      </c>
      <c r="I525" s="25" t="s">
        <v>125</v>
      </c>
      <c r="J525" s="1" t="s">
        <v>790</v>
      </c>
      <c r="K525" s="1" t="str">
        <f t="shared" si="8"/>
        <v>3.3.90.39.79.04.0001.000060-01 - 220</v>
      </c>
    </row>
    <row r="526" spans="1:11" ht="21" x14ac:dyDescent="0.25">
      <c r="A526" s="16" t="s">
        <v>243</v>
      </c>
      <c r="B526" s="16" t="s">
        <v>84</v>
      </c>
      <c r="C526" s="16" t="s">
        <v>185</v>
      </c>
      <c r="D526" s="16" t="s">
        <v>108</v>
      </c>
      <c r="E526" s="17" t="s">
        <v>221</v>
      </c>
      <c r="F526" s="16">
        <v>220</v>
      </c>
      <c r="G526" s="19" t="s">
        <v>167</v>
      </c>
      <c r="H526" s="24">
        <v>80</v>
      </c>
      <c r="I526" s="25" t="s">
        <v>125</v>
      </c>
      <c r="J526" s="1" t="s">
        <v>791</v>
      </c>
      <c r="K526" s="1" t="str">
        <f t="shared" si="8"/>
        <v>3.3.90.39.79.04.0001.000016-02 - 220</v>
      </c>
    </row>
    <row r="527" spans="1:11" ht="21" x14ac:dyDescent="0.25">
      <c r="A527" s="16" t="s">
        <v>256</v>
      </c>
      <c r="B527" s="16" t="s">
        <v>89</v>
      </c>
      <c r="C527" s="16" t="s">
        <v>185</v>
      </c>
      <c r="D527" s="16" t="s">
        <v>111</v>
      </c>
      <c r="E527" s="17" t="s">
        <v>221</v>
      </c>
      <c r="F527" s="16">
        <v>220</v>
      </c>
      <c r="G527" s="19" t="s">
        <v>167</v>
      </c>
      <c r="H527" s="24">
        <v>0</v>
      </c>
      <c r="I527" s="25" t="s">
        <v>125</v>
      </c>
      <c r="J527" s="1" t="s">
        <v>792</v>
      </c>
      <c r="K527" s="1" t="str">
        <f t="shared" si="8"/>
        <v>3.3.90.39.79.04.0001.000053-02 - 220</v>
      </c>
    </row>
    <row r="528" spans="1:11" ht="21" x14ac:dyDescent="0.25">
      <c r="A528" s="16" t="s">
        <v>246</v>
      </c>
      <c r="B528" s="16" t="s">
        <v>92</v>
      </c>
      <c r="C528" s="16" t="s">
        <v>185</v>
      </c>
      <c r="D528" s="16" t="s">
        <v>114</v>
      </c>
      <c r="E528" s="17" t="s">
        <v>221</v>
      </c>
      <c r="F528" s="16">
        <v>300</v>
      </c>
      <c r="G528" s="19" t="s">
        <v>168</v>
      </c>
      <c r="H528" s="24">
        <v>1</v>
      </c>
      <c r="I528" s="25" t="s">
        <v>125</v>
      </c>
      <c r="J528" s="1" t="s">
        <v>793</v>
      </c>
      <c r="K528" s="1" t="str">
        <f t="shared" si="8"/>
        <v>3.3.90.39.79.04.0001.000013-02 - 300</v>
      </c>
    </row>
    <row r="529" spans="1:11" ht="21" x14ac:dyDescent="0.25">
      <c r="A529" s="16" t="s">
        <v>249</v>
      </c>
      <c r="B529" s="16" t="s">
        <v>94</v>
      </c>
      <c r="C529" s="16" t="s">
        <v>185</v>
      </c>
      <c r="D529" s="16" t="s">
        <v>116</v>
      </c>
      <c r="E529" s="17" t="s">
        <v>221</v>
      </c>
      <c r="F529" s="16">
        <v>300</v>
      </c>
      <c r="G529" s="19" t="s">
        <v>168</v>
      </c>
      <c r="H529" s="24">
        <v>1</v>
      </c>
      <c r="I529" s="25" t="s">
        <v>125</v>
      </c>
      <c r="J529" s="1" t="s">
        <v>794</v>
      </c>
      <c r="K529" s="1" t="str">
        <f t="shared" si="8"/>
        <v>3.3.90.39.79.04.0001.000022-02 - 300</v>
      </c>
    </row>
    <row r="530" spans="1:11" ht="21" x14ac:dyDescent="0.25">
      <c r="A530" s="16" t="s">
        <v>231</v>
      </c>
      <c r="B530" s="16" t="s">
        <v>87</v>
      </c>
      <c r="C530" s="16" t="s">
        <v>185</v>
      </c>
      <c r="D530" s="16" t="s">
        <v>110</v>
      </c>
      <c r="E530" s="17" t="s">
        <v>221</v>
      </c>
      <c r="F530" s="16">
        <v>300</v>
      </c>
      <c r="G530" s="19" t="s">
        <v>168</v>
      </c>
      <c r="H530" s="24">
        <v>1</v>
      </c>
      <c r="I530" s="25" t="s">
        <v>125</v>
      </c>
      <c r="J530" s="1" t="s">
        <v>795</v>
      </c>
      <c r="K530" s="1" t="str">
        <f t="shared" si="8"/>
        <v>3.3.90.39.79.04.0001.000026-02 - 300</v>
      </c>
    </row>
    <row r="531" spans="1:11" ht="36" x14ac:dyDescent="0.25">
      <c r="A531" s="16" t="s">
        <v>195</v>
      </c>
      <c r="B531" s="16" t="s">
        <v>79</v>
      </c>
      <c r="C531" s="16" t="s">
        <v>276</v>
      </c>
      <c r="D531" s="16" t="s">
        <v>194</v>
      </c>
      <c r="E531" s="17" t="s">
        <v>127</v>
      </c>
      <c r="F531" s="16">
        <v>300</v>
      </c>
      <c r="G531" s="19" t="s">
        <v>168</v>
      </c>
      <c r="H531" s="24">
        <v>3</v>
      </c>
      <c r="I531" s="25" t="s">
        <v>126</v>
      </c>
      <c r="J531" s="1" t="s">
        <v>796</v>
      </c>
      <c r="K531" s="1" t="str">
        <f t="shared" si="8"/>
        <v>3.3.90.30.24.03.0021.000032-01 - 300</v>
      </c>
    </row>
    <row r="532" spans="1:11" ht="36" x14ac:dyDescent="0.25">
      <c r="A532" s="16" t="s">
        <v>197</v>
      </c>
      <c r="B532" s="16" t="s">
        <v>80</v>
      </c>
      <c r="C532" s="16" t="s">
        <v>276</v>
      </c>
      <c r="D532" s="16" t="s">
        <v>196</v>
      </c>
      <c r="E532" s="17" t="s">
        <v>127</v>
      </c>
      <c r="F532" s="16">
        <v>300</v>
      </c>
      <c r="G532" s="19" t="s">
        <v>168</v>
      </c>
      <c r="H532" s="24">
        <v>5</v>
      </c>
      <c r="I532" s="25" t="s">
        <v>126</v>
      </c>
      <c r="J532" s="1" t="s">
        <v>797</v>
      </c>
      <c r="K532" s="1" t="str">
        <f t="shared" si="8"/>
        <v>3.3.90.30.24.03.0021.000033-01 - 300</v>
      </c>
    </row>
    <row r="533" spans="1:11" ht="24" x14ac:dyDescent="0.25">
      <c r="A533" s="16" t="s">
        <v>193</v>
      </c>
      <c r="B533" s="16" t="s">
        <v>102</v>
      </c>
      <c r="C533" s="16" t="s">
        <v>276</v>
      </c>
      <c r="D533" s="16" t="s">
        <v>192</v>
      </c>
      <c r="E533" s="17" t="s">
        <v>127</v>
      </c>
      <c r="F533" s="16">
        <v>300</v>
      </c>
      <c r="G533" s="19" t="s">
        <v>168</v>
      </c>
      <c r="H533" s="24">
        <v>5</v>
      </c>
      <c r="I533" s="25" t="s">
        <v>126</v>
      </c>
      <c r="J533" s="1" t="s">
        <v>798</v>
      </c>
      <c r="K533" s="1" t="str">
        <f t="shared" si="8"/>
        <v>3.3.90.30.24.03.0021.000031-01 - 300</v>
      </c>
    </row>
    <row r="534" spans="1:11" ht="24" x14ac:dyDescent="0.25">
      <c r="A534" s="16" t="s">
        <v>222</v>
      </c>
      <c r="B534" s="16" t="s">
        <v>85</v>
      </c>
      <c r="C534" s="16" t="s">
        <v>185</v>
      </c>
      <c r="D534" s="16" t="s">
        <v>220</v>
      </c>
      <c r="E534" s="17" t="s">
        <v>221</v>
      </c>
      <c r="F534" s="16">
        <v>300</v>
      </c>
      <c r="G534" s="19" t="s">
        <v>168</v>
      </c>
      <c r="H534" s="24">
        <v>10</v>
      </c>
      <c r="I534" s="25" t="s">
        <v>125</v>
      </c>
      <c r="J534" s="1" t="s">
        <v>799</v>
      </c>
      <c r="K534" s="1" t="str">
        <f t="shared" si="8"/>
        <v>3.3.90.39.79.04.0001.000060-01 - 300</v>
      </c>
    </row>
    <row r="535" spans="1:11" ht="21" x14ac:dyDescent="0.25">
      <c r="A535" s="16" t="s">
        <v>230</v>
      </c>
      <c r="B535" s="16" t="s">
        <v>86</v>
      </c>
      <c r="C535" s="16" t="s">
        <v>185</v>
      </c>
      <c r="D535" s="16" t="s">
        <v>109</v>
      </c>
      <c r="E535" s="17" t="s">
        <v>221</v>
      </c>
      <c r="F535" s="16">
        <v>300</v>
      </c>
      <c r="G535" s="19" t="s">
        <v>168</v>
      </c>
      <c r="H535" s="24">
        <v>15</v>
      </c>
      <c r="I535" s="25" t="s">
        <v>125</v>
      </c>
      <c r="J535" s="1" t="s">
        <v>800</v>
      </c>
      <c r="K535" s="1" t="str">
        <f t="shared" si="8"/>
        <v>3.3.90.39.79.04.0001.000020-02 - 300</v>
      </c>
    </row>
    <row r="536" spans="1:11" ht="21" x14ac:dyDescent="0.25">
      <c r="A536" s="16" t="s">
        <v>253</v>
      </c>
      <c r="B536" s="16" t="s">
        <v>81</v>
      </c>
      <c r="C536" s="16" t="s">
        <v>185</v>
      </c>
      <c r="D536" s="16" t="s">
        <v>106</v>
      </c>
      <c r="E536" s="17" t="s">
        <v>221</v>
      </c>
      <c r="F536" s="16">
        <v>300</v>
      </c>
      <c r="G536" s="19" t="s">
        <v>168</v>
      </c>
      <c r="H536" s="24">
        <v>30</v>
      </c>
      <c r="I536" s="25" t="s">
        <v>125</v>
      </c>
      <c r="J536" s="1" t="s">
        <v>801</v>
      </c>
      <c r="K536" s="1" t="str">
        <f t="shared" si="8"/>
        <v>3.3.90.39.79.04.0001.000005-02 - 300</v>
      </c>
    </row>
    <row r="537" spans="1:11" ht="24" x14ac:dyDescent="0.25">
      <c r="A537" s="16" t="s">
        <v>229</v>
      </c>
      <c r="B537" s="16" t="s">
        <v>88</v>
      </c>
      <c r="C537" s="16" t="s">
        <v>185</v>
      </c>
      <c r="D537" s="16" t="s">
        <v>228</v>
      </c>
      <c r="E537" s="17" t="s">
        <v>221</v>
      </c>
      <c r="F537" s="16">
        <v>300</v>
      </c>
      <c r="G537" s="19" t="s">
        <v>168</v>
      </c>
      <c r="H537" s="24">
        <v>50</v>
      </c>
      <c r="I537" s="25" t="s">
        <v>125</v>
      </c>
      <c r="J537" s="1" t="s">
        <v>802</v>
      </c>
      <c r="K537" s="1" t="str">
        <f t="shared" si="8"/>
        <v>3.3.90.39.79.04.0001.000063-01 - 300</v>
      </c>
    </row>
    <row r="538" spans="1:11" ht="21" x14ac:dyDescent="0.25">
      <c r="A538" s="16" t="s">
        <v>243</v>
      </c>
      <c r="B538" s="16" t="s">
        <v>84</v>
      </c>
      <c r="C538" s="16" t="s">
        <v>185</v>
      </c>
      <c r="D538" s="16" t="s">
        <v>108</v>
      </c>
      <c r="E538" s="17" t="s">
        <v>221</v>
      </c>
      <c r="F538" s="16">
        <v>300</v>
      </c>
      <c r="G538" s="19" t="s">
        <v>168</v>
      </c>
      <c r="H538" s="24">
        <v>100</v>
      </c>
      <c r="I538" s="25" t="s">
        <v>125</v>
      </c>
      <c r="J538" s="1" t="s">
        <v>803</v>
      </c>
      <c r="K538" s="1" t="str">
        <f t="shared" si="8"/>
        <v>3.3.90.39.79.04.0001.000016-02 - 300</v>
      </c>
    </row>
    <row r="539" spans="1:11" ht="36" x14ac:dyDescent="0.25">
      <c r="A539" s="16" t="s">
        <v>195</v>
      </c>
      <c r="B539" s="16" t="s">
        <v>79</v>
      </c>
      <c r="C539" s="16" t="s">
        <v>276</v>
      </c>
      <c r="D539" s="16" t="s">
        <v>194</v>
      </c>
      <c r="E539" s="17" t="s">
        <v>127</v>
      </c>
      <c r="F539" s="16">
        <v>301</v>
      </c>
      <c r="G539" s="19" t="s">
        <v>169</v>
      </c>
      <c r="H539" s="24">
        <v>0</v>
      </c>
      <c r="I539" s="25" t="s">
        <v>126</v>
      </c>
      <c r="J539" s="1" t="s">
        <v>804</v>
      </c>
      <c r="K539" s="1" t="str">
        <f t="shared" si="8"/>
        <v>3.3.90.30.24.03.0021.000032-01 - 301</v>
      </c>
    </row>
    <row r="540" spans="1:11" ht="21" x14ac:dyDescent="0.25">
      <c r="A540" s="16" t="s">
        <v>258</v>
      </c>
      <c r="B540" s="16" t="s">
        <v>98</v>
      </c>
      <c r="C540" s="16" t="s">
        <v>185</v>
      </c>
      <c r="D540" s="16" t="s">
        <v>120</v>
      </c>
      <c r="E540" s="17" t="s">
        <v>221</v>
      </c>
      <c r="F540" s="16">
        <v>301</v>
      </c>
      <c r="G540" s="19" t="s">
        <v>169</v>
      </c>
      <c r="H540" s="24">
        <v>0</v>
      </c>
      <c r="I540" s="25" t="s">
        <v>125</v>
      </c>
      <c r="J540" s="1" t="s">
        <v>805</v>
      </c>
      <c r="K540" s="1" t="str">
        <f t="shared" si="8"/>
        <v>3.3.90.39.79.04.0001.000057-02 - 301</v>
      </c>
    </row>
    <row r="541" spans="1:11" ht="21" x14ac:dyDescent="0.25">
      <c r="A541" s="16" t="s">
        <v>251</v>
      </c>
      <c r="B541" s="16" t="s">
        <v>100</v>
      </c>
      <c r="C541" s="16" t="s">
        <v>185</v>
      </c>
      <c r="D541" s="16" t="s">
        <v>122</v>
      </c>
      <c r="E541" s="17" t="s">
        <v>221</v>
      </c>
      <c r="F541" s="16">
        <v>301</v>
      </c>
      <c r="G541" s="19" t="s">
        <v>169</v>
      </c>
      <c r="H541" s="24">
        <v>0</v>
      </c>
      <c r="I541" s="25" t="s">
        <v>125</v>
      </c>
      <c r="J541" s="1" t="s">
        <v>806</v>
      </c>
      <c r="K541" s="1" t="str">
        <f t="shared" si="8"/>
        <v>3.3.90.39.79.04.0001.000059-02 - 301</v>
      </c>
    </row>
    <row r="542" spans="1:11" ht="21" x14ac:dyDescent="0.25">
      <c r="A542" s="16" t="s">
        <v>230</v>
      </c>
      <c r="B542" s="16" t="s">
        <v>86</v>
      </c>
      <c r="C542" s="16" t="s">
        <v>185</v>
      </c>
      <c r="D542" s="16" t="s">
        <v>109</v>
      </c>
      <c r="E542" s="17" t="s">
        <v>221</v>
      </c>
      <c r="F542" s="16">
        <v>301</v>
      </c>
      <c r="G542" s="19" t="s">
        <v>169</v>
      </c>
      <c r="H542" s="24">
        <v>0</v>
      </c>
      <c r="I542" s="25" t="s">
        <v>125</v>
      </c>
      <c r="J542" s="1" t="s">
        <v>807</v>
      </c>
      <c r="K542" s="1" t="str">
        <f t="shared" si="8"/>
        <v>3.3.90.39.79.04.0001.000020-02 - 301</v>
      </c>
    </row>
    <row r="543" spans="1:11" ht="21" x14ac:dyDescent="0.25">
      <c r="A543" s="16" t="s">
        <v>231</v>
      </c>
      <c r="B543" s="16" t="s">
        <v>87</v>
      </c>
      <c r="C543" s="16" t="s">
        <v>185</v>
      </c>
      <c r="D543" s="16" t="s">
        <v>110</v>
      </c>
      <c r="E543" s="17" t="s">
        <v>221</v>
      </c>
      <c r="F543" s="16">
        <v>301</v>
      </c>
      <c r="G543" s="19" t="s">
        <v>169</v>
      </c>
      <c r="H543" s="24">
        <v>0</v>
      </c>
      <c r="I543" s="25" t="s">
        <v>125</v>
      </c>
      <c r="J543" s="1" t="s">
        <v>808</v>
      </c>
      <c r="K543" s="1" t="str">
        <f t="shared" si="8"/>
        <v>3.3.90.39.79.04.0001.000026-02 - 301</v>
      </c>
    </row>
    <row r="544" spans="1:11" ht="24" x14ac:dyDescent="0.25">
      <c r="A544" s="16" t="s">
        <v>227</v>
      </c>
      <c r="B544" s="16" t="s">
        <v>91</v>
      </c>
      <c r="C544" s="16" t="s">
        <v>185</v>
      </c>
      <c r="D544" s="16" t="s">
        <v>113</v>
      </c>
      <c r="E544" s="17" t="s">
        <v>221</v>
      </c>
      <c r="F544" s="16">
        <v>301</v>
      </c>
      <c r="G544" s="19" t="s">
        <v>169</v>
      </c>
      <c r="H544" s="24">
        <v>0</v>
      </c>
      <c r="I544" s="25" t="s">
        <v>125</v>
      </c>
      <c r="J544" s="1" t="s">
        <v>809</v>
      </c>
      <c r="K544" s="1" t="str">
        <f t="shared" si="8"/>
        <v>3.3.90.39.79.04.0001.000056-02 - 301</v>
      </c>
    </row>
    <row r="545" spans="1:11" ht="24" x14ac:dyDescent="0.25">
      <c r="A545" s="16" t="s">
        <v>222</v>
      </c>
      <c r="B545" s="16" t="s">
        <v>85</v>
      </c>
      <c r="C545" s="16" t="s">
        <v>185</v>
      </c>
      <c r="D545" s="16" t="s">
        <v>220</v>
      </c>
      <c r="E545" s="17" t="s">
        <v>221</v>
      </c>
      <c r="F545" s="16">
        <v>301</v>
      </c>
      <c r="G545" s="19" t="s">
        <v>169</v>
      </c>
      <c r="H545" s="24">
        <v>0</v>
      </c>
      <c r="I545" s="25" t="s">
        <v>125</v>
      </c>
      <c r="J545" s="1" t="s">
        <v>810</v>
      </c>
      <c r="K545" s="1" t="str">
        <f t="shared" si="8"/>
        <v>3.3.90.39.79.04.0001.000060-01 - 301</v>
      </c>
    </row>
    <row r="546" spans="1:11" ht="21" x14ac:dyDescent="0.25">
      <c r="A546" s="16" t="s">
        <v>252</v>
      </c>
      <c r="B546" s="16" t="s">
        <v>90</v>
      </c>
      <c r="C546" s="16" t="s">
        <v>185</v>
      </c>
      <c r="D546" s="16" t="s">
        <v>112</v>
      </c>
      <c r="E546" s="17" t="s">
        <v>221</v>
      </c>
      <c r="F546" s="16">
        <v>301</v>
      </c>
      <c r="G546" s="19" t="s">
        <v>169</v>
      </c>
      <c r="H546" s="24">
        <v>0</v>
      </c>
      <c r="I546" s="25" t="s">
        <v>125</v>
      </c>
      <c r="J546" s="1" t="s">
        <v>811</v>
      </c>
      <c r="K546" s="1" t="str">
        <f t="shared" si="8"/>
        <v>3.3.90.39.79.04.0001.000054-02 - 301</v>
      </c>
    </row>
    <row r="547" spans="1:11" ht="21" x14ac:dyDescent="0.25">
      <c r="A547" s="16" t="s">
        <v>243</v>
      </c>
      <c r="B547" s="16" t="s">
        <v>84</v>
      </c>
      <c r="C547" s="16" t="s">
        <v>185</v>
      </c>
      <c r="D547" s="16" t="s">
        <v>108</v>
      </c>
      <c r="E547" s="17" t="s">
        <v>221</v>
      </c>
      <c r="F547" s="16">
        <v>301</v>
      </c>
      <c r="G547" s="19" t="s">
        <v>169</v>
      </c>
      <c r="H547" s="24">
        <v>0</v>
      </c>
      <c r="I547" s="25" t="s">
        <v>125</v>
      </c>
      <c r="J547" s="1" t="s">
        <v>812</v>
      </c>
      <c r="K547" s="1" t="str">
        <f t="shared" si="8"/>
        <v>3.3.90.39.79.04.0001.000016-02 - 301</v>
      </c>
    </row>
    <row r="548" spans="1:11" ht="24" x14ac:dyDescent="0.25">
      <c r="A548" s="16" t="s">
        <v>245</v>
      </c>
      <c r="B548" s="16" t="s">
        <v>105</v>
      </c>
      <c r="C548" s="16" t="s">
        <v>185</v>
      </c>
      <c r="D548" s="16" t="s">
        <v>244</v>
      </c>
      <c r="E548" s="17" t="s">
        <v>221</v>
      </c>
      <c r="F548" s="16">
        <v>301</v>
      </c>
      <c r="G548" s="19" t="s">
        <v>169</v>
      </c>
      <c r="H548" s="24">
        <v>0</v>
      </c>
      <c r="I548" s="25" t="s">
        <v>125</v>
      </c>
      <c r="J548" s="1" t="s">
        <v>813</v>
      </c>
      <c r="K548" s="1" t="str">
        <f t="shared" si="8"/>
        <v>3.3.90.39.79.04.0001.000069-01 - 301</v>
      </c>
    </row>
    <row r="549" spans="1:11" ht="24" x14ac:dyDescent="0.25">
      <c r="A549" s="16" t="s">
        <v>229</v>
      </c>
      <c r="B549" s="16" t="s">
        <v>88</v>
      </c>
      <c r="C549" s="16" t="s">
        <v>185</v>
      </c>
      <c r="D549" s="16" t="s">
        <v>228</v>
      </c>
      <c r="E549" s="17" t="s">
        <v>221</v>
      </c>
      <c r="F549" s="16">
        <v>301</v>
      </c>
      <c r="G549" s="19" t="s">
        <v>169</v>
      </c>
      <c r="H549" s="24">
        <v>0</v>
      </c>
      <c r="I549" s="25" t="s">
        <v>125</v>
      </c>
      <c r="J549" s="1" t="s">
        <v>814</v>
      </c>
      <c r="K549" s="1" t="str">
        <f t="shared" si="8"/>
        <v>3.3.90.39.79.04.0001.000063-01 - 301</v>
      </c>
    </row>
    <row r="550" spans="1:11" ht="21" x14ac:dyDescent="0.25">
      <c r="A550" s="16" t="s">
        <v>256</v>
      </c>
      <c r="B550" s="16" t="s">
        <v>89</v>
      </c>
      <c r="C550" s="16" t="s">
        <v>185</v>
      </c>
      <c r="D550" s="16" t="s">
        <v>111</v>
      </c>
      <c r="E550" s="17" t="s">
        <v>221</v>
      </c>
      <c r="F550" s="16">
        <v>301</v>
      </c>
      <c r="G550" s="19" t="s">
        <v>169</v>
      </c>
      <c r="H550" s="24">
        <v>0</v>
      </c>
      <c r="I550" s="25" t="s">
        <v>125</v>
      </c>
      <c r="J550" s="1" t="s">
        <v>815</v>
      </c>
      <c r="K550" s="1" t="str">
        <f t="shared" si="8"/>
        <v>3.3.90.39.79.04.0001.000053-02 - 301</v>
      </c>
    </row>
    <row r="551" spans="1:11" ht="21" x14ac:dyDescent="0.25">
      <c r="A551" s="16" t="s">
        <v>253</v>
      </c>
      <c r="B551" s="16" t="s">
        <v>81</v>
      </c>
      <c r="C551" s="16" t="s">
        <v>185</v>
      </c>
      <c r="D551" s="16" t="s">
        <v>106</v>
      </c>
      <c r="E551" s="17" t="s">
        <v>221</v>
      </c>
      <c r="F551" s="16">
        <v>305</v>
      </c>
      <c r="G551" s="19" t="s">
        <v>170</v>
      </c>
      <c r="H551" s="24">
        <v>0</v>
      </c>
      <c r="I551" s="25" t="s">
        <v>125</v>
      </c>
      <c r="J551" s="1" t="s">
        <v>816</v>
      </c>
      <c r="K551" s="1" t="str">
        <f t="shared" si="8"/>
        <v>3.3.90.39.79.04.0001.000005-02 - 305</v>
      </c>
    </row>
    <row r="552" spans="1:11" ht="21" x14ac:dyDescent="0.25">
      <c r="A552" s="16" t="s">
        <v>246</v>
      </c>
      <c r="B552" s="16" t="s">
        <v>92</v>
      </c>
      <c r="C552" s="16" t="s">
        <v>185</v>
      </c>
      <c r="D552" s="16" t="s">
        <v>114</v>
      </c>
      <c r="E552" s="17" t="s">
        <v>221</v>
      </c>
      <c r="F552" s="16">
        <v>305</v>
      </c>
      <c r="G552" s="19" t="s">
        <v>170</v>
      </c>
      <c r="H552" s="24">
        <v>0</v>
      </c>
      <c r="I552" s="25" t="s">
        <v>125</v>
      </c>
      <c r="J552" s="1" t="s">
        <v>817</v>
      </c>
      <c r="K552" s="1" t="str">
        <f t="shared" si="8"/>
        <v>3.3.90.39.79.04.0001.000013-02 - 305</v>
      </c>
    </row>
    <row r="553" spans="1:11" ht="21" x14ac:dyDescent="0.25">
      <c r="A553" s="16" t="s">
        <v>248</v>
      </c>
      <c r="B553" s="16" t="s">
        <v>93</v>
      </c>
      <c r="C553" s="16" t="s">
        <v>185</v>
      </c>
      <c r="D553" s="16" t="s">
        <v>115</v>
      </c>
      <c r="E553" s="17" t="s">
        <v>221</v>
      </c>
      <c r="F553" s="16">
        <v>305</v>
      </c>
      <c r="G553" s="19" t="s">
        <v>170</v>
      </c>
      <c r="H553" s="24">
        <v>0</v>
      </c>
      <c r="I553" s="25" t="s">
        <v>125</v>
      </c>
      <c r="J553" s="1" t="s">
        <v>818</v>
      </c>
      <c r="K553" s="1" t="str">
        <f t="shared" si="8"/>
        <v>3.3.90.39.79.04.0001.000017-02 - 305</v>
      </c>
    </row>
    <row r="554" spans="1:11" ht="24" x14ac:dyDescent="0.25">
      <c r="A554" s="16" t="s">
        <v>245</v>
      </c>
      <c r="B554" s="16" t="s">
        <v>105</v>
      </c>
      <c r="C554" s="16" t="s">
        <v>185</v>
      </c>
      <c r="D554" s="16" t="s">
        <v>244</v>
      </c>
      <c r="E554" s="17" t="s">
        <v>221</v>
      </c>
      <c r="F554" s="16">
        <v>305</v>
      </c>
      <c r="G554" s="19" t="s">
        <v>170</v>
      </c>
      <c r="H554" s="24">
        <v>0</v>
      </c>
      <c r="I554" s="25" t="s">
        <v>125</v>
      </c>
      <c r="J554" s="1" t="s">
        <v>819</v>
      </c>
      <c r="K554" s="1" t="str">
        <f t="shared" si="8"/>
        <v>3.3.90.39.79.04.0001.000069-01 - 305</v>
      </c>
    </row>
    <row r="555" spans="1:11" ht="21" x14ac:dyDescent="0.25">
      <c r="A555" s="16" t="s">
        <v>249</v>
      </c>
      <c r="B555" s="16" t="s">
        <v>94</v>
      </c>
      <c r="C555" s="16" t="s">
        <v>185</v>
      </c>
      <c r="D555" s="16" t="s">
        <v>116</v>
      </c>
      <c r="E555" s="17" t="s">
        <v>221</v>
      </c>
      <c r="F555" s="16">
        <v>305</v>
      </c>
      <c r="G555" s="19" t="s">
        <v>170</v>
      </c>
      <c r="H555" s="24">
        <v>0</v>
      </c>
      <c r="I555" s="25" t="s">
        <v>125</v>
      </c>
      <c r="J555" s="1" t="s">
        <v>820</v>
      </c>
      <c r="K555" s="1" t="str">
        <f t="shared" si="8"/>
        <v>3.3.90.39.79.04.0001.000022-02 - 305</v>
      </c>
    </row>
    <row r="556" spans="1:11" ht="21" x14ac:dyDescent="0.25">
      <c r="A556" s="16" t="s">
        <v>261</v>
      </c>
      <c r="B556" s="16" t="s">
        <v>101</v>
      </c>
      <c r="C556" s="16" t="s">
        <v>185</v>
      </c>
      <c r="D556" s="16" t="s">
        <v>123</v>
      </c>
      <c r="E556" s="17" t="s">
        <v>221</v>
      </c>
      <c r="F556" s="16">
        <v>305</v>
      </c>
      <c r="G556" s="19" t="s">
        <v>170</v>
      </c>
      <c r="H556" s="24">
        <v>0</v>
      </c>
      <c r="I556" s="25" t="s">
        <v>125</v>
      </c>
      <c r="J556" s="1" t="s">
        <v>821</v>
      </c>
      <c r="K556" s="1" t="str">
        <f t="shared" si="8"/>
        <v>3.3.90.39.79.04.0001.000033-02 - 305</v>
      </c>
    </row>
    <row r="557" spans="1:11" ht="21" x14ac:dyDescent="0.25">
      <c r="A557" s="16" t="s">
        <v>252</v>
      </c>
      <c r="B557" s="16" t="s">
        <v>90</v>
      </c>
      <c r="C557" s="16" t="s">
        <v>185</v>
      </c>
      <c r="D557" s="16" t="s">
        <v>112</v>
      </c>
      <c r="E557" s="17" t="s">
        <v>221</v>
      </c>
      <c r="F557" s="16">
        <v>305</v>
      </c>
      <c r="G557" s="19" t="s">
        <v>170</v>
      </c>
      <c r="H557" s="24">
        <v>0</v>
      </c>
      <c r="I557" s="25" t="s">
        <v>125</v>
      </c>
      <c r="J557" s="1" t="s">
        <v>822</v>
      </c>
      <c r="K557" s="1" t="str">
        <f t="shared" si="8"/>
        <v>3.3.90.39.79.04.0001.000054-02 - 305</v>
      </c>
    </row>
    <row r="558" spans="1:11" ht="21" x14ac:dyDescent="0.25">
      <c r="A558" s="16" t="s">
        <v>260</v>
      </c>
      <c r="B558" s="16" t="s">
        <v>99</v>
      </c>
      <c r="C558" s="16" t="s">
        <v>185</v>
      </c>
      <c r="D558" s="16" t="s">
        <v>121</v>
      </c>
      <c r="E558" s="17" t="s">
        <v>221</v>
      </c>
      <c r="F558" s="16">
        <v>305</v>
      </c>
      <c r="G558" s="19" t="s">
        <v>170</v>
      </c>
      <c r="H558" s="24">
        <v>0</v>
      </c>
      <c r="I558" s="25" t="s">
        <v>125</v>
      </c>
      <c r="J558" s="1" t="s">
        <v>823</v>
      </c>
      <c r="K558" s="1" t="str">
        <f t="shared" si="8"/>
        <v>3.3.90.39.79.04.0001.000058-02 - 305</v>
      </c>
    </row>
    <row r="559" spans="1:11" ht="21" x14ac:dyDescent="0.25">
      <c r="A559" s="16" t="s">
        <v>247</v>
      </c>
      <c r="B559" s="16" t="s">
        <v>96</v>
      </c>
      <c r="C559" s="16" t="s">
        <v>185</v>
      </c>
      <c r="D559" s="16" t="s">
        <v>118</v>
      </c>
      <c r="E559" s="17" t="s">
        <v>221</v>
      </c>
      <c r="F559" s="16">
        <v>305</v>
      </c>
      <c r="G559" s="19" t="s">
        <v>170</v>
      </c>
      <c r="H559" s="24">
        <v>0</v>
      </c>
      <c r="I559" s="25" t="s">
        <v>125</v>
      </c>
      <c r="J559" s="1" t="s">
        <v>824</v>
      </c>
      <c r="K559" s="1" t="str">
        <f t="shared" si="8"/>
        <v>3.3.90.39.79.04.0001.000027-02 - 305</v>
      </c>
    </row>
    <row r="560" spans="1:11" ht="21" x14ac:dyDescent="0.25">
      <c r="A560" s="16" t="s">
        <v>255</v>
      </c>
      <c r="B560" s="16" t="s">
        <v>82</v>
      </c>
      <c r="C560" s="16" t="s">
        <v>185</v>
      </c>
      <c r="D560" s="16" t="s">
        <v>254</v>
      </c>
      <c r="E560" s="17" t="s">
        <v>221</v>
      </c>
      <c r="F560" s="16">
        <v>305</v>
      </c>
      <c r="G560" s="19" t="s">
        <v>170</v>
      </c>
      <c r="H560" s="24">
        <v>0</v>
      </c>
      <c r="I560" s="25" t="s">
        <v>125</v>
      </c>
      <c r="J560" s="1" t="s">
        <v>825</v>
      </c>
      <c r="K560" s="1" t="str">
        <f t="shared" si="8"/>
        <v>3.3.90.39.79.04.0001.000009-02 - 305</v>
      </c>
    </row>
    <row r="561" spans="1:11" ht="21" x14ac:dyDescent="0.25">
      <c r="A561" s="16" t="s">
        <v>250</v>
      </c>
      <c r="B561" s="16" t="s">
        <v>83</v>
      </c>
      <c r="C561" s="16" t="s">
        <v>185</v>
      </c>
      <c r="D561" s="16" t="s">
        <v>107</v>
      </c>
      <c r="E561" s="17" t="s">
        <v>221</v>
      </c>
      <c r="F561" s="16">
        <v>305</v>
      </c>
      <c r="G561" s="19" t="s">
        <v>170</v>
      </c>
      <c r="H561" s="24">
        <v>0</v>
      </c>
      <c r="I561" s="25" t="s">
        <v>125</v>
      </c>
      <c r="J561" s="1" t="s">
        <v>826</v>
      </c>
      <c r="K561" s="1" t="str">
        <f t="shared" si="8"/>
        <v>3.3.90.39.79.04.0001.000012-02 - 305</v>
      </c>
    </row>
    <row r="562" spans="1:11" ht="21" x14ac:dyDescent="0.25">
      <c r="A562" s="16" t="s">
        <v>242</v>
      </c>
      <c r="B562" s="16" t="s">
        <v>103</v>
      </c>
      <c r="C562" s="16" t="s">
        <v>185</v>
      </c>
      <c r="D562" s="16" t="s">
        <v>124</v>
      </c>
      <c r="E562" s="17" t="s">
        <v>221</v>
      </c>
      <c r="F562" s="16">
        <v>305</v>
      </c>
      <c r="G562" s="19" t="s">
        <v>170</v>
      </c>
      <c r="H562" s="24">
        <v>0</v>
      </c>
      <c r="I562" s="25" t="s">
        <v>125</v>
      </c>
      <c r="J562" s="1" t="s">
        <v>827</v>
      </c>
      <c r="K562" s="1" t="str">
        <f t="shared" si="8"/>
        <v>3.3.90.39.79.04.0001.000018-02 - 305</v>
      </c>
    </row>
    <row r="563" spans="1:11" ht="24" x14ac:dyDescent="0.25">
      <c r="A563" s="16" t="s">
        <v>222</v>
      </c>
      <c r="B563" s="16" t="s">
        <v>85</v>
      </c>
      <c r="C563" s="16" t="s">
        <v>185</v>
      </c>
      <c r="D563" s="16" t="s">
        <v>220</v>
      </c>
      <c r="E563" s="17" t="s">
        <v>221</v>
      </c>
      <c r="F563" s="16">
        <v>305</v>
      </c>
      <c r="G563" s="19" t="s">
        <v>170</v>
      </c>
      <c r="H563" s="24">
        <v>0</v>
      </c>
      <c r="I563" s="25" t="s">
        <v>125</v>
      </c>
      <c r="J563" s="1" t="s">
        <v>828</v>
      </c>
      <c r="K563" s="1" t="str">
        <f t="shared" si="8"/>
        <v>3.3.90.39.79.04.0001.000060-01 - 305</v>
      </c>
    </row>
    <row r="564" spans="1:11" ht="21" x14ac:dyDescent="0.25">
      <c r="A564" s="16" t="s">
        <v>230</v>
      </c>
      <c r="B564" s="16" t="s">
        <v>86</v>
      </c>
      <c r="C564" s="16" t="s">
        <v>185</v>
      </c>
      <c r="D564" s="16" t="s">
        <v>109</v>
      </c>
      <c r="E564" s="17" t="s">
        <v>221</v>
      </c>
      <c r="F564" s="16">
        <v>305</v>
      </c>
      <c r="G564" s="19" t="s">
        <v>170</v>
      </c>
      <c r="H564" s="24">
        <v>0</v>
      </c>
      <c r="I564" s="25" t="s">
        <v>125</v>
      </c>
      <c r="J564" s="1" t="s">
        <v>829</v>
      </c>
      <c r="K564" s="1" t="str">
        <f t="shared" si="8"/>
        <v>3.3.90.39.79.04.0001.000020-02 - 305</v>
      </c>
    </row>
    <row r="565" spans="1:11" ht="21" x14ac:dyDescent="0.25">
      <c r="A565" s="16" t="s">
        <v>257</v>
      </c>
      <c r="B565" s="16" t="s">
        <v>95</v>
      </c>
      <c r="C565" s="16" t="s">
        <v>185</v>
      </c>
      <c r="D565" s="16" t="s">
        <v>117</v>
      </c>
      <c r="E565" s="17" t="s">
        <v>221</v>
      </c>
      <c r="F565" s="16">
        <v>305</v>
      </c>
      <c r="G565" s="19" t="s">
        <v>170</v>
      </c>
      <c r="H565" s="24">
        <v>0</v>
      </c>
      <c r="I565" s="25" t="s">
        <v>125</v>
      </c>
      <c r="J565" s="1" t="s">
        <v>830</v>
      </c>
      <c r="K565" s="1" t="str">
        <f t="shared" si="8"/>
        <v>3.3.90.39.79.04.0001.000023-02 - 305</v>
      </c>
    </row>
    <row r="566" spans="1:11" ht="21" x14ac:dyDescent="0.25">
      <c r="A566" s="16" t="s">
        <v>231</v>
      </c>
      <c r="B566" s="16" t="s">
        <v>87</v>
      </c>
      <c r="C566" s="16" t="s">
        <v>185</v>
      </c>
      <c r="D566" s="16" t="s">
        <v>110</v>
      </c>
      <c r="E566" s="17" t="s">
        <v>221</v>
      </c>
      <c r="F566" s="16">
        <v>305</v>
      </c>
      <c r="G566" s="19" t="s">
        <v>170</v>
      </c>
      <c r="H566" s="24">
        <v>0</v>
      </c>
      <c r="I566" s="25" t="s">
        <v>125</v>
      </c>
      <c r="J566" s="1" t="s">
        <v>831</v>
      </c>
      <c r="K566" s="1" t="str">
        <f t="shared" si="8"/>
        <v>3.3.90.39.79.04.0001.000026-02 - 305</v>
      </c>
    </row>
    <row r="567" spans="1:11" ht="21" x14ac:dyDescent="0.25">
      <c r="A567" s="16" t="s">
        <v>259</v>
      </c>
      <c r="B567" s="16" t="s">
        <v>97</v>
      </c>
      <c r="C567" s="16" t="s">
        <v>185</v>
      </c>
      <c r="D567" s="16" t="s">
        <v>119</v>
      </c>
      <c r="E567" s="17" t="s">
        <v>221</v>
      </c>
      <c r="F567" s="16">
        <v>305</v>
      </c>
      <c r="G567" s="19" t="s">
        <v>170</v>
      </c>
      <c r="H567" s="24">
        <v>0</v>
      </c>
      <c r="I567" s="25" t="s">
        <v>125</v>
      </c>
      <c r="J567" s="1" t="s">
        <v>832</v>
      </c>
      <c r="K567" s="1" t="str">
        <f t="shared" si="8"/>
        <v>3.3.90.39.79.04.0001.000055-02 - 305</v>
      </c>
    </row>
    <row r="568" spans="1:11" ht="24" x14ac:dyDescent="0.25">
      <c r="A568" s="16" t="s">
        <v>227</v>
      </c>
      <c r="B568" s="16" t="s">
        <v>91</v>
      </c>
      <c r="C568" s="16" t="s">
        <v>185</v>
      </c>
      <c r="D568" s="16" t="s">
        <v>113</v>
      </c>
      <c r="E568" s="17" t="s">
        <v>221</v>
      </c>
      <c r="F568" s="16">
        <v>305</v>
      </c>
      <c r="G568" s="19" t="s">
        <v>170</v>
      </c>
      <c r="H568" s="24">
        <v>0</v>
      </c>
      <c r="I568" s="25" t="s">
        <v>125</v>
      </c>
      <c r="J568" s="1" t="s">
        <v>833</v>
      </c>
      <c r="K568" s="1" t="str">
        <f t="shared" si="8"/>
        <v>3.3.90.39.79.04.0001.000056-02 - 305</v>
      </c>
    </row>
    <row r="569" spans="1:11" ht="21" x14ac:dyDescent="0.25">
      <c r="A569" s="16" t="s">
        <v>258</v>
      </c>
      <c r="B569" s="16" t="s">
        <v>98</v>
      </c>
      <c r="C569" s="16" t="s">
        <v>185</v>
      </c>
      <c r="D569" s="16" t="s">
        <v>120</v>
      </c>
      <c r="E569" s="17" t="s">
        <v>221</v>
      </c>
      <c r="F569" s="16">
        <v>305</v>
      </c>
      <c r="G569" s="19" t="s">
        <v>170</v>
      </c>
      <c r="H569" s="24">
        <v>0</v>
      </c>
      <c r="I569" s="25" t="s">
        <v>125</v>
      </c>
      <c r="J569" s="1" t="s">
        <v>834</v>
      </c>
      <c r="K569" s="1" t="str">
        <f t="shared" si="8"/>
        <v>3.3.90.39.79.04.0001.000057-02 - 305</v>
      </c>
    </row>
    <row r="570" spans="1:11" ht="21" x14ac:dyDescent="0.25">
      <c r="A570" s="16" t="s">
        <v>251</v>
      </c>
      <c r="B570" s="16" t="s">
        <v>100</v>
      </c>
      <c r="C570" s="16" t="s">
        <v>185</v>
      </c>
      <c r="D570" s="16" t="s">
        <v>122</v>
      </c>
      <c r="E570" s="17" t="s">
        <v>221</v>
      </c>
      <c r="F570" s="16">
        <v>305</v>
      </c>
      <c r="G570" s="19" t="s">
        <v>170</v>
      </c>
      <c r="H570" s="24">
        <v>0</v>
      </c>
      <c r="I570" s="25" t="s">
        <v>125</v>
      </c>
      <c r="J570" s="1" t="s">
        <v>835</v>
      </c>
      <c r="K570" s="1" t="str">
        <f t="shared" si="8"/>
        <v>3.3.90.39.79.04.0001.000059-02 - 305</v>
      </c>
    </row>
    <row r="571" spans="1:11" ht="36" x14ac:dyDescent="0.25">
      <c r="A571" s="16" t="s">
        <v>195</v>
      </c>
      <c r="B571" s="16" t="s">
        <v>79</v>
      </c>
      <c r="C571" s="16" t="s">
        <v>276</v>
      </c>
      <c r="D571" s="16" t="s">
        <v>194</v>
      </c>
      <c r="E571" s="17" t="s">
        <v>127</v>
      </c>
      <c r="F571" s="16">
        <v>305</v>
      </c>
      <c r="G571" s="19" t="s">
        <v>170</v>
      </c>
      <c r="H571" s="24">
        <v>0</v>
      </c>
      <c r="I571" s="25" t="s">
        <v>126</v>
      </c>
      <c r="J571" s="1" t="s">
        <v>836</v>
      </c>
      <c r="K571" s="1" t="str">
        <f t="shared" si="8"/>
        <v>3.3.90.30.24.03.0021.000032-01 - 305</v>
      </c>
    </row>
    <row r="572" spans="1:11" ht="24" x14ac:dyDescent="0.25">
      <c r="A572" s="16" t="s">
        <v>193</v>
      </c>
      <c r="B572" s="16" t="s">
        <v>102</v>
      </c>
      <c r="C572" s="16" t="s">
        <v>276</v>
      </c>
      <c r="D572" s="16" t="s">
        <v>192</v>
      </c>
      <c r="E572" s="17" t="s">
        <v>127</v>
      </c>
      <c r="F572" s="16">
        <v>305</v>
      </c>
      <c r="G572" s="19" t="s">
        <v>170</v>
      </c>
      <c r="H572" s="24">
        <v>0</v>
      </c>
      <c r="I572" s="25" t="s">
        <v>126</v>
      </c>
      <c r="J572" s="1" t="s">
        <v>837</v>
      </c>
      <c r="K572" s="1" t="str">
        <f t="shared" si="8"/>
        <v>3.3.90.30.24.03.0021.000031-01 - 305</v>
      </c>
    </row>
    <row r="573" spans="1:11" ht="21" x14ac:dyDescent="0.25">
      <c r="A573" s="16" t="s">
        <v>243</v>
      </c>
      <c r="B573" s="16" t="s">
        <v>84</v>
      </c>
      <c r="C573" s="16" t="s">
        <v>185</v>
      </c>
      <c r="D573" s="16" t="s">
        <v>108</v>
      </c>
      <c r="E573" s="17" t="s">
        <v>221</v>
      </c>
      <c r="F573" s="16">
        <v>305</v>
      </c>
      <c r="G573" s="19" t="s">
        <v>170</v>
      </c>
      <c r="H573" s="24">
        <v>0</v>
      </c>
      <c r="I573" s="25" t="s">
        <v>125</v>
      </c>
      <c r="J573" s="1" t="s">
        <v>838</v>
      </c>
      <c r="K573" s="1" t="str">
        <f t="shared" si="8"/>
        <v>3.3.90.39.79.04.0001.000016-02 - 305</v>
      </c>
    </row>
    <row r="574" spans="1:11" ht="24" x14ac:dyDescent="0.25">
      <c r="A574" s="16" t="s">
        <v>229</v>
      </c>
      <c r="B574" s="16" t="s">
        <v>88</v>
      </c>
      <c r="C574" s="16" t="s">
        <v>185</v>
      </c>
      <c r="D574" s="16" t="s">
        <v>228</v>
      </c>
      <c r="E574" s="17" t="s">
        <v>221</v>
      </c>
      <c r="F574" s="16">
        <v>305</v>
      </c>
      <c r="G574" s="19" t="s">
        <v>170</v>
      </c>
      <c r="H574" s="24">
        <v>0</v>
      </c>
      <c r="I574" s="25" t="s">
        <v>125</v>
      </c>
      <c r="J574" s="1" t="s">
        <v>839</v>
      </c>
      <c r="K574" s="1" t="str">
        <f t="shared" si="8"/>
        <v>3.3.90.39.79.04.0001.000063-01 - 305</v>
      </c>
    </row>
    <row r="575" spans="1:11" ht="36" x14ac:dyDescent="0.25">
      <c r="A575" s="16" t="s">
        <v>197</v>
      </c>
      <c r="B575" s="16" t="s">
        <v>80</v>
      </c>
      <c r="C575" s="16" t="s">
        <v>276</v>
      </c>
      <c r="D575" s="16" t="s">
        <v>196</v>
      </c>
      <c r="E575" s="17" t="s">
        <v>127</v>
      </c>
      <c r="F575" s="16">
        <v>305</v>
      </c>
      <c r="G575" s="19" t="s">
        <v>170</v>
      </c>
      <c r="H575" s="24">
        <v>0</v>
      </c>
      <c r="I575" s="25" t="s">
        <v>126</v>
      </c>
      <c r="J575" s="1" t="s">
        <v>840</v>
      </c>
      <c r="K575" s="1" t="str">
        <f t="shared" si="8"/>
        <v>3.3.90.30.24.03.0021.000033-01 - 305</v>
      </c>
    </row>
    <row r="576" spans="1:11" ht="21" x14ac:dyDescent="0.25">
      <c r="A576" s="16" t="s">
        <v>256</v>
      </c>
      <c r="B576" s="16" t="s">
        <v>89</v>
      </c>
      <c r="C576" s="16" t="s">
        <v>185</v>
      </c>
      <c r="D576" s="16" t="s">
        <v>111</v>
      </c>
      <c r="E576" s="17" t="s">
        <v>221</v>
      </c>
      <c r="F576" s="16">
        <v>305</v>
      </c>
      <c r="G576" s="19" t="s">
        <v>170</v>
      </c>
      <c r="H576" s="24">
        <v>0</v>
      </c>
      <c r="I576" s="25" t="s">
        <v>125</v>
      </c>
      <c r="J576" s="1" t="s">
        <v>841</v>
      </c>
      <c r="K576" s="1" t="str">
        <f t="shared" si="8"/>
        <v>3.3.90.39.79.04.0001.000053-02 - 305</v>
      </c>
    </row>
    <row r="577" spans="1:11" ht="21" x14ac:dyDescent="0.25">
      <c r="A577" s="16" t="s">
        <v>246</v>
      </c>
      <c r="B577" s="16" t="s">
        <v>92</v>
      </c>
      <c r="C577" s="16" t="s">
        <v>185</v>
      </c>
      <c r="D577" s="16" t="s">
        <v>114</v>
      </c>
      <c r="E577" s="17" t="s">
        <v>221</v>
      </c>
      <c r="F577" s="16">
        <v>306</v>
      </c>
      <c r="G577" s="19" t="s">
        <v>171</v>
      </c>
      <c r="H577" s="24">
        <v>0</v>
      </c>
      <c r="I577" s="25" t="s">
        <v>125</v>
      </c>
      <c r="J577" s="1" t="s">
        <v>842</v>
      </c>
      <c r="K577" s="1" t="str">
        <f t="shared" si="8"/>
        <v>3.3.90.39.79.04.0001.000013-02 - 306</v>
      </c>
    </row>
    <row r="578" spans="1:11" ht="21" x14ac:dyDescent="0.25">
      <c r="A578" s="16" t="s">
        <v>247</v>
      </c>
      <c r="B578" s="16" t="s">
        <v>96</v>
      </c>
      <c r="C578" s="16" t="s">
        <v>185</v>
      </c>
      <c r="D578" s="16" t="s">
        <v>118</v>
      </c>
      <c r="E578" s="17" t="s">
        <v>221</v>
      </c>
      <c r="F578" s="16">
        <v>306</v>
      </c>
      <c r="G578" s="19" t="s">
        <v>171</v>
      </c>
      <c r="H578" s="24">
        <v>0</v>
      </c>
      <c r="I578" s="25" t="s">
        <v>125</v>
      </c>
      <c r="J578" s="1" t="s">
        <v>843</v>
      </c>
      <c r="K578" s="1" t="str">
        <f t="shared" si="8"/>
        <v>3.3.90.39.79.04.0001.000027-02 - 306</v>
      </c>
    </row>
    <row r="579" spans="1:11" ht="21" x14ac:dyDescent="0.25">
      <c r="A579" s="16" t="s">
        <v>259</v>
      </c>
      <c r="B579" s="16" t="s">
        <v>97</v>
      </c>
      <c r="C579" s="16" t="s">
        <v>185</v>
      </c>
      <c r="D579" s="16" t="s">
        <v>119</v>
      </c>
      <c r="E579" s="17" t="s">
        <v>221</v>
      </c>
      <c r="F579" s="16">
        <v>306</v>
      </c>
      <c r="G579" s="19" t="s">
        <v>171</v>
      </c>
      <c r="H579" s="24">
        <v>0</v>
      </c>
      <c r="I579" s="25" t="s">
        <v>125</v>
      </c>
      <c r="J579" s="1" t="s">
        <v>844</v>
      </c>
      <c r="K579" s="1" t="str">
        <f t="shared" ref="K579:K642" si="9">CONCATENATE(A579," - ",F579)</f>
        <v>3.3.90.39.79.04.0001.000055-02 - 306</v>
      </c>
    </row>
    <row r="580" spans="1:11" ht="21" x14ac:dyDescent="0.25">
      <c r="A580" s="16" t="s">
        <v>260</v>
      </c>
      <c r="B580" s="16" t="s">
        <v>99</v>
      </c>
      <c r="C580" s="16" t="s">
        <v>185</v>
      </c>
      <c r="D580" s="16" t="s">
        <v>121</v>
      </c>
      <c r="E580" s="17" t="s">
        <v>221</v>
      </c>
      <c r="F580" s="16">
        <v>306</v>
      </c>
      <c r="G580" s="19" t="s">
        <v>171</v>
      </c>
      <c r="H580" s="24">
        <v>0</v>
      </c>
      <c r="I580" s="25" t="s">
        <v>125</v>
      </c>
      <c r="J580" s="1" t="s">
        <v>845</v>
      </c>
      <c r="K580" s="1" t="str">
        <f t="shared" si="9"/>
        <v>3.3.90.39.79.04.0001.000058-02 - 306</v>
      </c>
    </row>
    <row r="581" spans="1:11" ht="21" x14ac:dyDescent="0.25">
      <c r="A581" s="16" t="s">
        <v>251</v>
      </c>
      <c r="B581" s="16" t="s">
        <v>100</v>
      </c>
      <c r="C581" s="16" t="s">
        <v>185</v>
      </c>
      <c r="D581" s="16" t="s">
        <v>122</v>
      </c>
      <c r="E581" s="17" t="s">
        <v>221</v>
      </c>
      <c r="F581" s="16">
        <v>306</v>
      </c>
      <c r="G581" s="19" t="s">
        <v>171</v>
      </c>
      <c r="H581" s="24">
        <v>0</v>
      </c>
      <c r="I581" s="25" t="s">
        <v>125</v>
      </c>
      <c r="J581" s="1" t="s">
        <v>846</v>
      </c>
      <c r="K581" s="1" t="str">
        <f t="shared" si="9"/>
        <v>3.3.90.39.79.04.0001.000059-02 - 306</v>
      </c>
    </row>
    <row r="582" spans="1:11" ht="21" x14ac:dyDescent="0.25">
      <c r="A582" s="16" t="s">
        <v>253</v>
      </c>
      <c r="B582" s="16" t="s">
        <v>81</v>
      </c>
      <c r="C582" s="16" t="s">
        <v>185</v>
      </c>
      <c r="D582" s="16" t="s">
        <v>106</v>
      </c>
      <c r="E582" s="17" t="s">
        <v>221</v>
      </c>
      <c r="F582" s="16">
        <v>306</v>
      </c>
      <c r="G582" s="19" t="s">
        <v>171</v>
      </c>
      <c r="H582" s="24">
        <v>0</v>
      </c>
      <c r="I582" s="25" t="s">
        <v>125</v>
      </c>
      <c r="J582" s="1" t="s">
        <v>847</v>
      </c>
      <c r="K582" s="1" t="str">
        <f t="shared" si="9"/>
        <v>3.3.90.39.79.04.0001.000005-02 - 306</v>
      </c>
    </row>
    <row r="583" spans="1:11" ht="21" x14ac:dyDescent="0.25">
      <c r="A583" s="16" t="s">
        <v>248</v>
      </c>
      <c r="B583" s="16" t="s">
        <v>93</v>
      </c>
      <c r="C583" s="16" t="s">
        <v>185</v>
      </c>
      <c r="D583" s="16" t="s">
        <v>115</v>
      </c>
      <c r="E583" s="17" t="s">
        <v>221</v>
      </c>
      <c r="F583" s="16">
        <v>306</v>
      </c>
      <c r="G583" s="19" t="s">
        <v>171</v>
      </c>
      <c r="H583" s="24">
        <v>0</v>
      </c>
      <c r="I583" s="25" t="s">
        <v>125</v>
      </c>
      <c r="J583" s="1" t="s">
        <v>848</v>
      </c>
      <c r="K583" s="1" t="str">
        <f t="shared" si="9"/>
        <v>3.3.90.39.79.04.0001.000017-02 - 306</v>
      </c>
    </row>
    <row r="584" spans="1:11" ht="21" x14ac:dyDescent="0.25">
      <c r="A584" s="16" t="s">
        <v>257</v>
      </c>
      <c r="B584" s="16" t="s">
        <v>95</v>
      </c>
      <c r="C584" s="16" t="s">
        <v>185</v>
      </c>
      <c r="D584" s="16" t="s">
        <v>117</v>
      </c>
      <c r="E584" s="17" t="s">
        <v>221</v>
      </c>
      <c r="F584" s="16">
        <v>306</v>
      </c>
      <c r="G584" s="19" t="s">
        <v>171</v>
      </c>
      <c r="H584" s="24">
        <v>0</v>
      </c>
      <c r="I584" s="25" t="s">
        <v>125</v>
      </c>
      <c r="J584" s="1" t="s">
        <v>849</v>
      </c>
      <c r="K584" s="1" t="str">
        <f t="shared" si="9"/>
        <v>3.3.90.39.79.04.0001.000023-02 - 306</v>
      </c>
    </row>
    <row r="585" spans="1:11" ht="21" x14ac:dyDescent="0.25">
      <c r="A585" s="16" t="s">
        <v>261</v>
      </c>
      <c r="B585" s="16" t="s">
        <v>101</v>
      </c>
      <c r="C585" s="16" t="s">
        <v>185</v>
      </c>
      <c r="D585" s="16" t="s">
        <v>123</v>
      </c>
      <c r="E585" s="17" t="s">
        <v>221</v>
      </c>
      <c r="F585" s="16">
        <v>306</v>
      </c>
      <c r="G585" s="19" t="s">
        <v>171</v>
      </c>
      <c r="H585" s="24">
        <v>0</v>
      </c>
      <c r="I585" s="25" t="s">
        <v>125</v>
      </c>
      <c r="J585" s="1" t="s">
        <v>850</v>
      </c>
      <c r="K585" s="1" t="str">
        <f t="shared" si="9"/>
        <v>3.3.90.39.79.04.0001.000033-02 - 306</v>
      </c>
    </row>
    <row r="586" spans="1:11" ht="21" x14ac:dyDescent="0.25">
      <c r="A586" s="16" t="s">
        <v>258</v>
      </c>
      <c r="B586" s="16" t="s">
        <v>98</v>
      </c>
      <c r="C586" s="16" t="s">
        <v>185</v>
      </c>
      <c r="D586" s="16" t="s">
        <v>120</v>
      </c>
      <c r="E586" s="17" t="s">
        <v>221</v>
      </c>
      <c r="F586" s="16">
        <v>306</v>
      </c>
      <c r="G586" s="19" t="s">
        <v>171</v>
      </c>
      <c r="H586" s="24">
        <v>0</v>
      </c>
      <c r="I586" s="25" t="s">
        <v>125</v>
      </c>
      <c r="J586" s="1" t="s">
        <v>851</v>
      </c>
      <c r="K586" s="1" t="str">
        <f t="shared" si="9"/>
        <v>3.3.90.39.79.04.0001.000057-02 - 306</v>
      </c>
    </row>
    <row r="587" spans="1:11" ht="21" x14ac:dyDescent="0.25">
      <c r="A587" s="16" t="s">
        <v>250</v>
      </c>
      <c r="B587" s="16" t="s">
        <v>83</v>
      </c>
      <c r="C587" s="16" t="s">
        <v>185</v>
      </c>
      <c r="D587" s="16" t="s">
        <v>107</v>
      </c>
      <c r="E587" s="17" t="s">
        <v>221</v>
      </c>
      <c r="F587" s="16">
        <v>306</v>
      </c>
      <c r="G587" s="19" t="s">
        <v>171</v>
      </c>
      <c r="H587" s="24">
        <v>0</v>
      </c>
      <c r="I587" s="25" t="s">
        <v>125</v>
      </c>
      <c r="J587" s="1" t="s">
        <v>852</v>
      </c>
      <c r="K587" s="1" t="str">
        <f t="shared" si="9"/>
        <v>3.3.90.39.79.04.0001.000012-02 - 306</v>
      </c>
    </row>
    <row r="588" spans="1:11" ht="21" x14ac:dyDescent="0.25">
      <c r="A588" s="16" t="s">
        <v>242</v>
      </c>
      <c r="B588" s="16" t="s">
        <v>103</v>
      </c>
      <c r="C588" s="16" t="s">
        <v>185</v>
      </c>
      <c r="D588" s="16" t="s">
        <v>124</v>
      </c>
      <c r="E588" s="17" t="s">
        <v>221</v>
      </c>
      <c r="F588" s="16">
        <v>306</v>
      </c>
      <c r="G588" s="19" t="s">
        <v>171</v>
      </c>
      <c r="H588" s="24">
        <v>0</v>
      </c>
      <c r="I588" s="25" t="s">
        <v>125</v>
      </c>
      <c r="J588" s="1" t="s">
        <v>853</v>
      </c>
      <c r="K588" s="1" t="str">
        <f t="shared" si="9"/>
        <v>3.3.90.39.79.04.0001.000018-02 - 306</v>
      </c>
    </row>
    <row r="589" spans="1:11" ht="36" x14ac:dyDescent="0.25">
      <c r="A589" s="16" t="s">
        <v>195</v>
      </c>
      <c r="B589" s="16" t="s">
        <v>79</v>
      </c>
      <c r="C589" s="16" t="s">
        <v>276</v>
      </c>
      <c r="D589" s="16" t="s">
        <v>194</v>
      </c>
      <c r="E589" s="17" t="s">
        <v>127</v>
      </c>
      <c r="F589" s="16">
        <v>306</v>
      </c>
      <c r="G589" s="19" t="s">
        <v>171</v>
      </c>
      <c r="H589" s="24">
        <v>0</v>
      </c>
      <c r="I589" s="25" t="s">
        <v>126</v>
      </c>
      <c r="J589" s="1" t="s">
        <v>854</v>
      </c>
      <c r="K589" s="1" t="str">
        <f t="shared" si="9"/>
        <v>3.3.90.30.24.03.0021.000032-01 - 306</v>
      </c>
    </row>
    <row r="590" spans="1:11" ht="36" x14ac:dyDescent="0.25">
      <c r="A590" s="16" t="s">
        <v>197</v>
      </c>
      <c r="B590" s="16" t="s">
        <v>80</v>
      </c>
      <c r="C590" s="16" t="s">
        <v>276</v>
      </c>
      <c r="D590" s="16" t="s">
        <v>196</v>
      </c>
      <c r="E590" s="17" t="s">
        <v>127</v>
      </c>
      <c r="F590" s="16">
        <v>306</v>
      </c>
      <c r="G590" s="19" t="s">
        <v>171</v>
      </c>
      <c r="H590" s="24">
        <v>0</v>
      </c>
      <c r="I590" s="25" t="s">
        <v>126</v>
      </c>
      <c r="J590" s="1" t="s">
        <v>855</v>
      </c>
      <c r="K590" s="1" t="str">
        <f t="shared" si="9"/>
        <v>3.3.90.30.24.03.0021.000033-01 - 306</v>
      </c>
    </row>
    <row r="591" spans="1:11" ht="24" x14ac:dyDescent="0.25">
      <c r="A591" s="16" t="s">
        <v>193</v>
      </c>
      <c r="B591" s="16" t="s">
        <v>102</v>
      </c>
      <c r="C591" s="16" t="s">
        <v>276</v>
      </c>
      <c r="D591" s="16" t="s">
        <v>192</v>
      </c>
      <c r="E591" s="17" t="s">
        <v>127</v>
      </c>
      <c r="F591" s="16">
        <v>306</v>
      </c>
      <c r="G591" s="19" t="s">
        <v>171</v>
      </c>
      <c r="H591" s="24">
        <v>0</v>
      </c>
      <c r="I591" s="25" t="s">
        <v>126</v>
      </c>
      <c r="J591" s="1" t="s">
        <v>856</v>
      </c>
      <c r="K591" s="1" t="str">
        <f t="shared" si="9"/>
        <v>3.3.90.30.24.03.0021.000031-01 - 306</v>
      </c>
    </row>
    <row r="592" spans="1:11" ht="21" x14ac:dyDescent="0.25">
      <c r="A592" s="16" t="s">
        <v>255</v>
      </c>
      <c r="B592" s="16" t="s">
        <v>82</v>
      </c>
      <c r="C592" s="16" t="s">
        <v>185</v>
      </c>
      <c r="D592" s="16" t="s">
        <v>254</v>
      </c>
      <c r="E592" s="17" t="s">
        <v>221</v>
      </c>
      <c r="F592" s="16">
        <v>306</v>
      </c>
      <c r="G592" s="19" t="s">
        <v>171</v>
      </c>
      <c r="H592" s="24">
        <v>0</v>
      </c>
      <c r="I592" s="25" t="s">
        <v>125</v>
      </c>
      <c r="J592" s="1" t="s">
        <v>857</v>
      </c>
      <c r="K592" s="1" t="str">
        <f t="shared" si="9"/>
        <v>3.3.90.39.79.04.0001.000009-02 - 306</v>
      </c>
    </row>
    <row r="593" spans="1:11" ht="21" x14ac:dyDescent="0.25">
      <c r="A593" s="16" t="s">
        <v>230</v>
      </c>
      <c r="B593" s="16" t="s">
        <v>86</v>
      </c>
      <c r="C593" s="16" t="s">
        <v>185</v>
      </c>
      <c r="D593" s="16" t="s">
        <v>109</v>
      </c>
      <c r="E593" s="17" t="s">
        <v>221</v>
      </c>
      <c r="F593" s="16">
        <v>306</v>
      </c>
      <c r="G593" s="19" t="s">
        <v>171</v>
      </c>
      <c r="H593" s="24">
        <v>0</v>
      </c>
      <c r="I593" s="25" t="s">
        <v>125</v>
      </c>
      <c r="J593" s="1" t="s">
        <v>858</v>
      </c>
      <c r="K593" s="1" t="str">
        <f t="shared" si="9"/>
        <v>3.3.90.39.79.04.0001.000020-02 - 306</v>
      </c>
    </row>
    <row r="594" spans="1:11" ht="21" x14ac:dyDescent="0.25">
      <c r="A594" s="16" t="s">
        <v>249</v>
      </c>
      <c r="B594" s="16" t="s">
        <v>94</v>
      </c>
      <c r="C594" s="16" t="s">
        <v>185</v>
      </c>
      <c r="D594" s="16" t="s">
        <v>116</v>
      </c>
      <c r="E594" s="17" t="s">
        <v>221</v>
      </c>
      <c r="F594" s="16">
        <v>306</v>
      </c>
      <c r="G594" s="19" t="s">
        <v>171</v>
      </c>
      <c r="H594" s="24">
        <v>0</v>
      </c>
      <c r="I594" s="25" t="s">
        <v>125</v>
      </c>
      <c r="J594" s="1" t="s">
        <v>859</v>
      </c>
      <c r="K594" s="1" t="str">
        <f t="shared" si="9"/>
        <v>3.3.90.39.79.04.0001.000022-02 - 306</v>
      </c>
    </row>
    <row r="595" spans="1:11" ht="24" x14ac:dyDescent="0.25">
      <c r="A595" s="16" t="s">
        <v>222</v>
      </c>
      <c r="B595" s="16" t="s">
        <v>85</v>
      </c>
      <c r="C595" s="16" t="s">
        <v>185</v>
      </c>
      <c r="D595" s="16" t="s">
        <v>220</v>
      </c>
      <c r="E595" s="17" t="s">
        <v>221</v>
      </c>
      <c r="F595" s="16">
        <v>306</v>
      </c>
      <c r="G595" s="19" t="s">
        <v>171</v>
      </c>
      <c r="H595" s="24">
        <v>0</v>
      </c>
      <c r="I595" s="25" t="s">
        <v>125</v>
      </c>
      <c r="J595" s="1" t="s">
        <v>860</v>
      </c>
      <c r="K595" s="1" t="str">
        <f t="shared" si="9"/>
        <v>3.3.90.39.79.04.0001.000060-01 - 306</v>
      </c>
    </row>
    <row r="596" spans="1:11" ht="24" x14ac:dyDescent="0.25">
      <c r="A596" s="16" t="s">
        <v>245</v>
      </c>
      <c r="B596" s="16" t="s">
        <v>105</v>
      </c>
      <c r="C596" s="16" t="s">
        <v>185</v>
      </c>
      <c r="D596" s="16" t="s">
        <v>244</v>
      </c>
      <c r="E596" s="17" t="s">
        <v>221</v>
      </c>
      <c r="F596" s="16">
        <v>306</v>
      </c>
      <c r="G596" s="19" t="s">
        <v>171</v>
      </c>
      <c r="H596" s="24">
        <v>0</v>
      </c>
      <c r="I596" s="25" t="s">
        <v>125</v>
      </c>
      <c r="J596" s="1" t="s">
        <v>861</v>
      </c>
      <c r="K596" s="1" t="str">
        <f t="shared" si="9"/>
        <v>3.3.90.39.79.04.0001.000069-01 - 306</v>
      </c>
    </row>
    <row r="597" spans="1:11" ht="21" x14ac:dyDescent="0.25">
      <c r="A597" s="16" t="s">
        <v>231</v>
      </c>
      <c r="B597" s="16" t="s">
        <v>87</v>
      </c>
      <c r="C597" s="16" t="s">
        <v>185</v>
      </c>
      <c r="D597" s="16" t="s">
        <v>110</v>
      </c>
      <c r="E597" s="17" t="s">
        <v>221</v>
      </c>
      <c r="F597" s="16">
        <v>306</v>
      </c>
      <c r="G597" s="19" t="s">
        <v>171</v>
      </c>
      <c r="H597" s="24">
        <v>0</v>
      </c>
      <c r="I597" s="25" t="s">
        <v>125</v>
      </c>
      <c r="J597" s="1" t="s">
        <v>862</v>
      </c>
      <c r="K597" s="1" t="str">
        <f t="shared" si="9"/>
        <v>3.3.90.39.79.04.0001.000026-02 - 306</v>
      </c>
    </row>
    <row r="598" spans="1:11" ht="24" x14ac:dyDescent="0.25">
      <c r="A598" s="16" t="s">
        <v>227</v>
      </c>
      <c r="B598" s="16" t="s">
        <v>91</v>
      </c>
      <c r="C598" s="16" t="s">
        <v>185</v>
      </c>
      <c r="D598" s="16" t="s">
        <v>113</v>
      </c>
      <c r="E598" s="17" t="s">
        <v>221</v>
      </c>
      <c r="F598" s="16">
        <v>306</v>
      </c>
      <c r="G598" s="19" t="s">
        <v>171</v>
      </c>
      <c r="H598" s="24">
        <v>28</v>
      </c>
      <c r="I598" s="25" t="s">
        <v>125</v>
      </c>
      <c r="J598" s="1" t="s">
        <v>863</v>
      </c>
      <c r="K598" s="1" t="str">
        <f t="shared" si="9"/>
        <v>3.3.90.39.79.04.0001.000056-02 - 306</v>
      </c>
    </row>
    <row r="599" spans="1:11" ht="21" x14ac:dyDescent="0.25">
      <c r="A599" s="16" t="s">
        <v>243</v>
      </c>
      <c r="B599" s="16" t="s">
        <v>84</v>
      </c>
      <c r="C599" s="16" t="s">
        <v>185</v>
      </c>
      <c r="D599" s="16" t="s">
        <v>108</v>
      </c>
      <c r="E599" s="17" t="s">
        <v>221</v>
      </c>
      <c r="F599" s="16">
        <v>306</v>
      </c>
      <c r="G599" s="19" t="s">
        <v>171</v>
      </c>
      <c r="H599" s="24">
        <v>24</v>
      </c>
      <c r="I599" s="25" t="s">
        <v>125</v>
      </c>
      <c r="J599" s="1" t="s">
        <v>864</v>
      </c>
      <c r="K599" s="1" t="str">
        <f t="shared" si="9"/>
        <v>3.3.90.39.79.04.0001.000016-02 - 306</v>
      </c>
    </row>
    <row r="600" spans="1:11" ht="24" x14ac:dyDescent="0.25">
      <c r="A600" s="16" t="s">
        <v>229</v>
      </c>
      <c r="B600" s="16" t="s">
        <v>88</v>
      </c>
      <c r="C600" s="16" t="s">
        <v>185</v>
      </c>
      <c r="D600" s="16" t="s">
        <v>228</v>
      </c>
      <c r="E600" s="17" t="s">
        <v>221</v>
      </c>
      <c r="F600" s="16">
        <v>306</v>
      </c>
      <c r="G600" s="19" t="s">
        <v>171</v>
      </c>
      <c r="H600" s="24">
        <v>40</v>
      </c>
      <c r="I600" s="25" t="s">
        <v>125</v>
      </c>
      <c r="J600" s="1" t="s">
        <v>865</v>
      </c>
      <c r="K600" s="1" t="str">
        <f t="shared" si="9"/>
        <v>3.3.90.39.79.04.0001.000063-01 - 306</v>
      </c>
    </row>
    <row r="601" spans="1:11" ht="21" x14ac:dyDescent="0.25">
      <c r="A601" s="16" t="s">
        <v>256</v>
      </c>
      <c r="B601" s="16" t="s">
        <v>89</v>
      </c>
      <c r="C601" s="16" t="s">
        <v>185</v>
      </c>
      <c r="D601" s="16" t="s">
        <v>111</v>
      </c>
      <c r="E601" s="17" t="s">
        <v>221</v>
      </c>
      <c r="F601" s="16">
        <v>306</v>
      </c>
      <c r="G601" s="19" t="s">
        <v>171</v>
      </c>
      <c r="H601" s="24">
        <v>24</v>
      </c>
      <c r="I601" s="25" t="s">
        <v>125</v>
      </c>
      <c r="J601" s="1" t="s">
        <v>866</v>
      </c>
      <c r="K601" s="1" t="str">
        <f t="shared" si="9"/>
        <v>3.3.90.39.79.04.0001.000053-02 - 306</v>
      </c>
    </row>
    <row r="602" spans="1:11" ht="36" x14ac:dyDescent="0.25">
      <c r="A602" s="16" t="s">
        <v>195</v>
      </c>
      <c r="B602" s="16" t="s">
        <v>79</v>
      </c>
      <c r="C602" s="16" t="s">
        <v>276</v>
      </c>
      <c r="D602" s="16" t="s">
        <v>194</v>
      </c>
      <c r="E602" s="17" t="s">
        <v>127</v>
      </c>
      <c r="F602" s="16">
        <v>307</v>
      </c>
      <c r="G602" s="19" t="s">
        <v>172</v>
      </c>
      <c r="H602" s="24">
        <v>0</v>
      </c>
      <c r="I602" s="25" t="s">
        <v>126</v>
      </c>
      <c r="J602" s="1" t="s">
        <v>867</v>
      </c>
      <c r="K602" s="1" t="str">
        <f t="shared" si="9"/>
        <v>3.3.90.30.24.03.0021.000032-01 - 307</v>
      </c>
    </row>
    <row r="603" spans="1:11" ht="24" x14ac:dyDescent="0.25">
      <c r="A603" s="16" t="s">
        <v>193</v>
      </c>
      <c r="B603" s="16" t="s">
        <v>102</v>
      </c>
      <c r="C603" s="16" t="s">
        <v>276</v>
      </c>
      <c r="D603" s="16" t="s">
        <v>192</v>
      </c>
      <c r="E603" s="17" t="s">
        <v>127</v>
      </c>
      <c r="F603" s="16">
        <v>307</v>
      </c>
      <c r="G603" s="19" t="s">
        <v>172</v>
      </c>
      <c r="H603" s="24">
        <v>0</v>
      </c>
      <c r="I603" s="25" t="s">
        <v>126</v>
      </c>
      <c r="J603" s="1" t="s">
        <v>868</v>
      </c>
      <c r="K603" s="1" t="str">
        <f t="shared" si="9"/>
        <v>3.3.90.30.24.03.0021.000031-01 - 307</v>
      </c>
    </row>
    <row r="604" spans="1:11" ht="21" x14ac:dyDescent="0.25">
      <c r="A604" s="16" t="s">
        <v>246</v>
      </c>
      <c r="B604" s="16" t="s">
        <v>92</v>
      </c>
      <c r="C604" s="16" t="s">
        <v>185</v>
      </c>
      <c r="D604" s="16" t="s">
        <v>114</v>
      </c>
      <c r="E604" s="17" t="s">
        <v>221</v>
      </c>
      <c r="F604" s="16">
        <v>307</v>
      </c>
      <c r="G604" s="19" t="s">
        <v>172</v>
      </c>
      <c r="H604" s="24">
        <v>0</v>
      </c>
      <c r="I604" s="25" t="s">
        <v>125</v>
      </c>
      <c r="J604" s="1" t="s">
        <v>869</v>
      </c>
      <c r="K604" s="1" t="str">
        <f t="shared" si="9"/>
        <v>3.3.90.39.79.04.0001.000013-02 - 307</v>
      </c>
    </row>
    <row r="605" spans="1:11" ht="21" x14ac:dyDescent="0.25">
      <c r="A605" s="16" t="s">
        <v>248</v>
      </c>
      <c r="B605" s="16" t="s">
        <v>93</v>
      </c>
      <c r="C605" s="16" t="s">
        <v>185</v>
      </c>
      <c r="D605" s="16" t="s">
        <v>115</v>
      </c>
      <c r="E605" s="17" t="s">
        <v>221</v>
      </c>
      <c r="F605" s="16">
        <v>307</v>
      </c>
      <c r="G605" s="19" t="s">
        <v>172</v>
      </c>
      <c r="H605" s="24">
        <v>0</v>
      </c>
      <c r="I605" s="25" t="s">
        <v>125</v>
      </c>
      <c r="J605" s="1" t="s">
        <v>870</v>
      </c>
      <c r="K605" s="1" t="str">
        <f t="shared" si="9"/>
        <v>3.3.90.39.79.04.0001.000017-02 - 307</v>
      </c>
    </row>
    <row r="606" spans="1:11" ht="21" x14ac:dyDescent="0.25">
      <c r="A606" s="16" t="s">
        <v>249</v>
      </c>
      <c r="B606" s="16" t="s">
        <v>94</v>
      </c>
      <c r="C606" s="16" t="s">
        <v>185</v>
      </c>
      <c r="D606" s="16" t="s">
        <v>116</v>
      </c>
      <c r="E606" s="17" t="s">
        <v>221</v>
      </c>
      <c r="F606" s="16">
        <v>307</v>
      </c>
      <c r="G606" s="19" t="s">
        <v>172</v>
      </c>
      <c r="H606" s="24">
        <v>0</v>
      </c>
      <c r="I606" s="25" t="s">
        <v>125</v>
      </c>
      <c r="J606" s="1" t="s">
        <v>871</v>
      </c>
      <c r="K606" s="1" t="str">
        <f t="shared" si="9"/>
        <v>3.3.90.39.79.04.0001.000022-02 - 307</v>
      </c>
    </row>
    <row r="607" spans="1:11" ht="21" x14ac:dyDescent="0.25">
      <c r="A607" s="16" t="s">
        <v>257</v>
      </c>
      <c r="B607" s="16" t="s">
        <v>95</v>
      </c>
      <c r="C607" s="16" t="s">
        <v>185</v>
      </c>
      <c r="D607" s="16" t="s">
        <v>117</v>
      </c>
      <c r="E607" s="17" t="s">
        <v>221</v>
      </c>
      <c r="F607" s="16">
        <v>307</v>
      </c>
      <c r="G607" s="19" t="s">
        <v>172</v>
      </c>
      <c r="H607" s="24">
        <v>0</v>
      </c>
      <c r="I607" s="25" t="s">
        <v>125</v>
      </c>
      <c r="J607" s="1" t="s">
        <v>872</v>
      </c>
      <c r="K607" s="1" t="str">
        <f t="shared" si="9"/>
        <v>3.3.90.39.79.04.0001.000023-02 - 307</v>
      </c>
    </row>
    <row r="608" spans="1:11" ht="21" x14ac:dyDescent="0.25">
      <c r="A608" s="16" t="s">
        <v>247</v>
      </c>
      <c r="B608" s="16" t="s">
        <v>96</v>
      </c>
      <c r="C608" s="16" t="s">
        <v>185</v>
      </c>
      <c r="D608" s="16" t="s">
        <v>118</v>
      </c>
      <c r="E608" s="17" t="s">
        <v>221</v>
      </c>
      <c r="F608" s="16">
        <v>307</v>
      </c>
      <c r="G608" s="19" t="s">
        <v>172</v>
      </c>
      <c r="H608" s="24">
        <v>0</v>
      </c>
      <c r="I608" s="25" t="s">
        <v>125</v>
      </c>
      <c r="J608" s="1" t="s">
        <v>873</v>
      </c>
      <c r="K608" s="1" t="str">
        <f t="shared" si="9"/>
        <v>3.3.90.39.79.04.0001.000027-02 - 307</v>
      </c>
    </row>
    <row r="609" spans="1:11" ht="36" x14ac:dyDescent="0.25">
      <c r="A609" s="16" t="s">
        <v>197</v>
      </c>
      <c r="B609" s="16" t="s">
        <v>80</v>
      </c>
      <c r="C609" s="16" t="s">
        <v>276</v>
      </c>
      <c r="D609" s="16" t="s">
        <v>196</v>
      </c>
      <c r="E609" s="17" t="s">
        <v>127</v>
      </c>
      <c r="F609" s="16">
        <v>307</v>
      </c>
      <c r="G609" s="19" t="s">
        <v>172</v>
      </c>
      <c r="H609" s="24">
        <v>0</v>
      </c>
      <c r="I609" s="25" t="s">
        <v>126</v>
      </c>
      <c r="J609" s="1" t="s">
        <v>874</v>
      </c>
      <c r="K609" s="1" t="str">
        <f t="shared" si="9"/>
        <v>3.3.90.30.24.03.0021.000033-01 - 307</v>
      </c>
    </row>
    <row r="610" spans="1:11" ht="21" x14ac:dyDescent="0.25">
      <c r="A610" s="16" t="s">
        <v>252</v>
      </c>
      <c r="B610" s="16" t="s">
        <v>90</v>
      </c>
      <c r="C610" s="16" t="s">
        <v>185</v>
      </c>
      <c r="D610" s="16" t="s">
        <v>112</v>
      </c>
      <c r="E610" s="17" t="s">
        <v>221</v>
      </c>
      <c r="F610" s="16">
        <v>307</v>
      </c>
      <c r="G610" s="19" t="s">
        <v>172</v>
      </c>
      <c r="H610" s="24">
        <v>0</v>
      </c>
      <c r="I610" s="25" t="s">
        <v>125</v>
      </c>
      <c r="J610" s="1" t="s">
        <v>875</v>
      </c>
      <c r="K610" s="1" t="str">
        <f t="shared" si="9"/>
        <v>3.3.90.39.79.04.0001.000054-02 - 307</v>
      </c>
    </row>
    <row r="611" spans="1:11" ht="21" x14ac:dyDescent="0.25">
      <c r="A611" s="16" t="s">
        <v>253</v>
      </c>
      <c r="B611" s="16" t="s">
        <v>81</v>
      </c>
      <c r="C611" s="16" t="s">
        <v>185</v>
      </c>
      <c r="D611" s="16" t="s">
        <v>106</v>
      </c>
      <c r="E611" s="17" t="s">
        <v>221</v>
      </c>
      <c r="F611" s="16">
        <v>307</v>
      </c>
      <c r="G611" s="19" t="s">
        <v>172</v>
      </c>
      <c r="H611" s="24">
        <v>0</v>
      </c>
      <c r="I611" s="25" t="s">
        <v>125</v>
      </c>
      <c r="J611" s="1" t="s">
        <v>876</v>
      </c>
      <c r="K611" s="1" t="str">
        <f t="shared" si="9"/>
        <v>3.3.90.39.79.04.0001.000005-02 - 307</v>
      </c>
    </row>
    <row r="612" spans="1:11" ht="21" x14ac:dyDescent="0.25">
      <c r="A612" s="16" t="s">
        <v>242</v>
      </c>
      <c r="B612" s="16" t="s">
        <v>103</v>
      </c>
      <c r="C612" s="16" t="s">
        <v>185</v>
      </c>
      <c r="D612" s="16" t="s">
        <v>124</v>
      </c>
      <c r="E612" s="17" t="s">
        <v>221</v>
      </c>
      <c r="F612" s="16">
        <v>307</v>
      </c>
      <c r="G612" s="19" t="s">
        <v>172</v>
      </c>
      <c r="H612" s="24">
        <v>0</v>
      </c>
      <c r="I612" s="25" t="s">
        <v>125</v>
      </c>
      <c r="J612" s="1" t="s">
        <v>877</v>
      </c>
      <c r="K612" s="1" t="str">
        <f t="shared" si="9"/>
        <v>3.3.90.39.79.04.0001.000018-02 - 307</v>
      </c>
    </row>
    <row r="613" spans="1:11" ht="21" x14ac:dyDescent="0.25">
      <c r="A613" s="16" t="s">
        <v>230</v>
      </c>
      <c r="B613" s="16" t="s">
        <v>86</v>
      </c>
      <c r="C613" s="16" t="s">
        <v>185</v>
      </c>
      <c r="D613" s="16" t="s">
        <v>109</v>
      </c>
      <c r="E613" s="17" t="s">
        <v>221</v>
      </c>
      <c r="F613" s="16">
        <v>307</v>
      </c>
      <c r="G613" s="19" t="s">
        <v>172</v>
      </c>
      <c r="H613" s="24">
        <v>0</v>
      </c>
      <c r="I613" s="25" t="s">
        <v>125</v>
      </c>
      <c r="J613" s="1" t="s">
        <v>878</v>
      </c>
      <c r="K613" s="1" t="str">
        <f t="shared" si="9"/>
        <v>3.3.90.39.79.04.0001.000020-02 - 307</v>
      </c>
    </row>
    <row r="614" spans="1:11" ht="21" x14ac:dyDescent="0.25">
      <c r="A614" s="16" t="s">
        <v>231</v>
      </c>
      <c r="B614" s="16" t="s">
        <v>87</v>
      </c>
      <c r="C614" s="16" t="s">
        <v>185</v>
      </c>
      <c r="D614" s="16" t="s">
        <v>110</v>
      </c>
      <c r="E614" s="17" t="s">
        <v>221</v>
      </c>
      <c r="F614" s="16">
        <v>307</v>
      </c>
      <c r="G614" s="19" t="s">
        <v>172</v>
      </c>
      <c r="H614" s="24">
        <v>0</v>
      </c>
      <c r="I614" s="25" t="s">
        <v>125</v>
      </c>
      <c r="J614" s="1" t="s">
        <v>879</v>
      </c>
      <c r="K614" s="1" t="str">
        <f t="shared" si="9"/>
        <v>3.3.90.39.79.04.0001.000026-02 - 307</v>
      </c>
    </row>
    <row r="615" spans="1:11" ht="24" x14ac:dyDescent="0.25">
      <c r="A615" s="16" t="s">
        <v>227</v>
      </c>
      <c r="B615" s="16" t="s">
        <v>91</v>
      </c>
      <c r="C615" s="16" t="s">
        <v>185</v>
      </c>
      <c r="D615" s="16" t="s">
        <v>113</v>
      </c>
      <c r="E615" s="17" t="s">
        <v>221</v>
      </c>
      <c r="F615" s="16">
        <v>307</v>
      </c>
      <c r="G615" s="19" t="s">
        <v>172</v>
      </c>
      <c r="H615" s="24">
        <v>0</v>
      </c>
      <c r="I615" s="25" t="s">
        <v>125</v>
      </c>
      <c r="J615" s="1" t="s">
        <v>880</v>
      </c>
      <c r="K615" s="1" t="str">
        <f t="shared" si="9"/>
        <v>3.3.90.39.79.04.0001.000056-02 - 307</v>
      </c>
    </row>
    <row r="616" spans="1:11" ht="21" x14ac:dyDescent="0.25">
      <c r="A616" s="16" t="s">
        <v>258</v>
      </c>
      <c r="B616" s="16" t="s">
        <v>98</v>
      </c>
      <c r="C616" s="16" t="s">
        <v>185</v>
      </c>
      <c r="D616" s="16" t="s">
        <v>120</v>
      </c>
      <c r="E616" s="17" t="s">
        <v>221</v>
      </c>
      <c r="F616" s="16">
        <v>307</v>
      </c>
      <c r="G616" s="19" t="s">
        <v>172</v>
      </c>
      <c r="H616" s="24">
        <v>0</v>
      </c>
      <c r="I616" s="25" t="s">
        <v>125</v>
      </c>
      <c r="J616" s="1" t="s">
        <v>881</v>
      </c>
      <c r="K616" s="1" t="str">
        <f t="shared" si="9"/>
        <v>3.3.90.39.79.04.0001.000057-02 - 307</v>
      </c>
    </row>
    <row r="617" spans="1:11" ht="21" x14ac:dyDescent="0.25">
      <c r="A617" s="16" t="s">
        <v>255</v>
      </c>
      <c r="B617" s="16" t="s">
        <v>82</v>
      </c>
      <c r="C617" s="16" t="s">
        <v>185</v>
      </c>
      <c r="D617" s="16" t="s">
        <v>254</v>
      </c>
      <c r="E617" s="17" t="s">
        <v>221</v>
      </c>
      <c r="F617" s="16">
        <v>307</v>
      </c>
      <c r="G617" s="19" t="s">
        <v>172</v>
      </c>
      <c r="H617" s="24">
        <v>0</v>
      </c>
      <c r="I617" s="25" t="s">
        <v>125</v>
      </c>
      <c r="J617" s="1" t="s">
        <v>882</v>
      </c>
      <c r="K617" s="1" t="str">
        <f t="shared" si="9"/>
        <v>3.3.90.39.79.04.0001.000009-02 - 307</v>
      </c>
    </row>
    <row r="618" spans="1:11" ht="24" x14ac:dyDescent="0.25">
      <c r="A618" s="16" t="s">
        <v>222</v>
      </c>
      <c r="B618" s="16" t="s">
        <v>85</v>
      </c>
      <c r="C618" s="16" t="s">
        <v>185</v>
      </c>
      <c r="D618" s="16" t="s">
        <v>220</v>
      </c>
      <c r="E618" s="17" t="s">
        <v>221</v>
      </c>
      <c r="F618" s="16">
        <v>307</v>
      </c>
      <c r="G618" s="19" t="s">
        <v>172</v>
      </c>
      <c r="H618" s="24">
        <v>0</v>
      </c>
      <c r="I618" s="25" t="s">
        <v>125</v>
      </c>
      <c r="J618" s="1" t="s">
        <v>883</v>
      </c>
      <c r="K618" s="1" t="str">
        <f t="shared" si="9"/>
        <v>3.3.90.39.79.04.0001.000060-01 - 307</v>
      </c>
    </row>
    <row r="619" spans="1:11" ht="21" x14ac:dyDescent="0.25">
      <c r="A619" s="16" t="s">
        <v>243</v>
      </c>
      <c r="B619" s="16" t="s">
        <v>84</v>
      </c>
      <c r="C619" s="16" t="s">
        <v>185</v>
      </c>
      <c r="D619" s="16" t="s">
        <v>108</v>
      </c>
      <c r="E619" s="17" t="s">
        <v>221</v>
      </c>
      <c r="F619" s="16">
        <v>307</v>
      </c>
      <c r="G619" s="19" t="s">
        <v>172</v>
      </c>
      <c r="H619" s="24">
        <v>0</v>
      </c>
      <c r="I619" s="25" t="s">
        <v>125</v>
      </c>
      <c r="J619" s="1" t="s">
        <v>884</v>
      </c>
      <c r="K619" s="1" t="str">
        <f t="shared" si="9"/>
        <v>3.3.90.39.79.04.0001.000016-02 - 307</v>
      </c>
    </row>
    <row r="620" spans="1:11" ht="24" x14ac:dyDescent="0.25">
      <c r="A620" s="16" t="s">
        <v>245</v>
      </c>
      <c r="B620" s="16" t="s">
        <v>105</v>
      </c>
      <c r="C620" s="16" t="s">
        <v>185</v>
      </c>
      <c r="D620" s="16" t="s">
        <v>244</v>
      </c>
      <c r="E620" s="17" t="s">
        <v>221</v>
      </c>
      <c r="F620" s="16">
        <v>307</v>
      </c>
      <c r="G620" s="19" t="s">
        <v>172</v>
      </c>
      <c r="H620" s="24">
        <v>0</v>
      </c>
      <c r="I620" s="25" t="s">
        <v>125</v>
      </c>
      <c r="J620" s="1" t="s">
        <v>885</v>
      </c>
      <c r="K620" s="1" t="str">
        <f t="shared" si="9"/>
        <v>3.3.90.39.79.04.0001.000069-01 - 307</v>
      </c>
    </row>
    <row r="621" spans="1:11" ht="21" x14ac:dyDescent="0.25">
      <c r="A621" s="16" t="s">
        <v>256</v>
      </c>
      <c r="B621" s="16" t="s">
        <v>89</v>
      </c>
      <c r="C621" s="16" t="s">
        <v>185</v>
      </c>
      <c r="D621" s="16" t="s">
        <v>111</v>
      </c>
      <c r="E621" s="17" t="s">
        <v>221</v>
      </c>
      <c r="F621" s="16">
        <v>307</v>
      </c>
      <c r="G621" s="19" t="s">
        <v>172</v>
      </c>
      <c r="H621" s="24">
        <v>0</v>
      </c>
      <c r="I621" s="25" t="s">
        <v>125</v>
      </c>
      <c r="J621" s="1" t="s">
        <v>886</v>
      </c>
      <c r="K621" s="1" t="str">
        <f t="shared" si="9"/>
        <v>3.3.90.39.79.04.0001.000053-02 - 307</v>
      </c>
    </row>
    <row r="622" spans="1:11" ht="24" x14ac:dyDescent="0.25">
      <c r="A622" s="16" t="s">
        <v>229</v>
      </c>
      <c r="B622" s="16" t="s">
        <v>88</v>
      </c>
      <c r="C622" s="16" t="s">
        <v>185</v>
      </c>
      <c r="D622" s="16" t="s">
        <v>228</v>
      </c>
      <c r="E622" s="17" t="s">
        <v>221</v>
      </c>
      <c r="F622" s="16">
        <v>307</v>
      </c>
      <c r="G622" s="19" t="s">
        <v>172</v>
      </c>
      <c r="H622" s="24">
        <v>0</v>
      </c>
      <c r="I622" s="25" t="s">
        <v>125</v>
      </c>
      <c r="J622" s="1" t="s">
        <v>887</v>
      </c>
      <c r="K622" s="1" t="str">
        <f t="shared" si="9"/>
        <v>3.3.90.39.79.04.0001.000063-01 - 307</v>
      </c>
    </row>
    <row r="623" spans="1:11" ht="21" x14ac:dyDescent="0.25">
      <c r="A623" s="16" t="s">
        <v>246</v>
      </c>
      <c r="B623" s="16" t="s">
        <v>92</v>
      </c>
      <c r="C623" s="16" t="s">
        <v>185</v>
      </c>
      <c r="D623" s="16" t="s">
        <v>114</v>
      </c>
      <c r="E623" s="17" t="s">
        <v>221</v>
      </c>
      <c r="F623" s="16">
        <v>361</v>
      </c>
      <c r="G623" s="19" t="s">
        <v>173</v>
      </c>
      <c r="H623" s="24">
        <v>2</v>
      </c>
      <c r="I623" s="25" t="s">
        <v>125</v>
      </c>
      <c r="J623" s="1" t="s">
        <v>888</v>
      </c>
      <c r="K623" s="1" t="str">
        <f t="shared" si="9"/>
        <v>3.3.90.39.79.04.0001.000013-02 - 361</v>
      </c>
    </row>
    <row r="624" spans="1:11" ht="21" x14ac:dyDescent="0.25">
      <c r="A624" s="16" t="s">
        <v>247</v>
      </c>
      <c r="B624" s="16" t="s">
        <v>96</v>
      </c>
      <c r="C624" s="16" t="s">
        <v>185</v>
      </c>
      <c r="D624" s="16" t="s">
        <v>118</v>
      </c>
      <c r="E624" s="17" t="s">
        <v>221</v>
      </c>
      <c r="F624" s="16">
        <v>361</v>
      </c>
      <c r="G624" s="19" t="s">
        <v>173</v>
      </c>
      <c r="H624" s="24">
        <v>2</v>
      </c>
      <c r="I624" s="25" t="s">
        <v>125</v>
      </c>
      <c r="J624" s="1" t="s">
        <v>889</v>
      </c>
      <c r="K624" s="1" t="str">
        <f t="shared" si="9"/>
        <v>3.3.90.39.79.04.0001.000027-02 - 361</v>
      </c>
    </row>
    <row r="625" spans="1:11" ht="21" x14ac:dyDescent="0.25">
      <c r="A625" s="16" t="s">
        <v>249</v>
      </c>
      <c r="B625" s="16" t="s">
        <v>94</v>
      </c>
      <c r="C625" s="16" t="s">
        <v>185</v>
      </c>
      <c r="D625" s="16" t="s">
        <v>116</v>
      </c>
      <c r="E625" s="17" t="s">
        <v>221</v>
      </c>
      <c r="F625" s="16">
        <v>361</v>
      </c>
      <c r="G625" s="19" t="s">
        <v>173</v>
      </c>
      <c r="H625" s="24">
        <v>5</v>
      </c>
      <c r="I625" s="25" t="s">
        <v>125</v>
      </c>
      <c r="J625" s="1" t="s">
        <v>890</v>
      </c>
      <c r="K625" s="1" t="str">
        <f t="shared" si="9"/>
        <v>3.3.90.39.79.04.0001.000022-02 - 361</v>
      </c>
    </row>
    <row r="626" spans="1:11" ht="21" x14ac:dyDescent="0.25">
      <c r="A626" s="16" t="s">
        <v>242</v>
      </c>
      <c r="B626" s="16" t="s">
        <v>103</v>
      </c>
      <c r="C626" s="16" t="s">
        <v>185</v>
      </c>
      <c r="D626" s="16" t="s">
        <v>124</v>
      </c>
      <c r="E626" s="17" t="s">
        <v>221</v>
      </c>
      <c r="F626" s="16">
        <v>361</v>
      </c>
      <c r="G626" s="19" t="s">
        <v>173</v>
      </c>
      <c r="H626" s="24">
        <v>10</v>
      </c>
      <c r="I626" s="25" t="s">
        <v>125</v>
      </c>
      <c r="J626" s="1" t="s">
        <v>891</v>
      </c>
      <c r="K626" s="1" t="str">
        <f t="shared" si="9"/>
        <v>3.3.90.39.79.04.0001.000018-02 - 361</v>
      </c>
    </row>
    <row r="627" spans="1:11" ht="21" x14ac:dyDescent="0.25">
      <c r="A627" s="16" t="s">
        <v>230</v>
      </c>
      <c r="B627" s="16" t="s">
        <v>86</v>
      </c>
      <c r="C627" s="16" t="s">
        <v>185</v>
      </c>
      <c r="D627" s="16" t="s">
        <v>109</v>
      </c>
      <c r="E627" s="17" t="s">
        <v>221</v>
      </c>
      <c r="F627" s="16">
        <v>361</v>
      </c>
      <c r="G627" s="19" t="s">
        <v>173</v>
      </c>
      <c r="H627" s="24">
        <v>10</v>
      </c>
      <c r="I627" s="25" t="s">
        <v>125</v>
      </c>
      <c r="J627" s="1" t="s">
        <v>892</v>
      </c>
      <c r="K627" s="1" t="str">
        <f t="shared" si="9"/>
        <v>3.3.90.39.79.04.0001.000020-02 - 361</v>
      </c>
    </row>
    <row r="628" spans="1:11" ht="21" x14ac:dyDescent="0.25">
      <c r="A628" s="16" t="s">
        <v>231</v>
      </c>
      <c r="B628" s="16" t="s">
        <v>87</v>
      </c>
      <c r="C628" s="16" t="s">
        <v>185</v>
      </c>
      <c r="D628" s="16" t="s">
        <v>110</v>
      </c>
      <c r="E628" s="17" t="s">
        <v>221</v>
      </c>
      <c r="F628" s="16">
        <v>361</v>
      </c>
      <c r="G628" s="19" t="s">
        <v>173</v>
      </c>
      <c r="H628" s="24">
        <v>10</v>
      </c>
      <c r="I628" s="25" t="s">
        <v>125</v>
      </c>
      <c r="J628" s="1" t="s">
        <v>893</v>
      </c>
      <c r="K628" s="1" t="str">
        <f t="shared" si="9"/>
        <v>3.3.90.39.79.04.0001.000026-02 - 361</v>
      </c>
    </row>
    <row r="629" spans="1:11" ht="21" x14ac:dyDescent="0.25">
      <c r="A629" s="16" t="s">
        <v>252</v>
      </c>
      <c r="B629" s="16" t="s">
        <v>90</v>
      </c>
      <c r="C629" s="16" t="s">
        <v>185</v>
      </c>
      <c r="D629" s="16" t="s">
        <v>112</v>
      </c>
      <c r="E629" s="17" t="s">
        <v>221</v>
      </c>
      <c r="F629" s="16">
        <v>361</v>
      </c>
      <c r="G629" s="19" t="s">
        <v>173</v>
      </c>
      <c r="H629" s="24">
        <v>10</v>
      </c>
      <c r="I629" s="25" t="s">
        <v>125</v>
      </c>
      <c r="J629" s="1" t="s">
        <v>894</v>
      </c>
      <c r="K629" s="1" t="str">
        <f t="shared" si="9"/>
        <v>3.3.90.39.79.04.0001.000054-02 - 361</v>
      </c>
    </row>
    <row r="630" spans="1:11" ht="21" x14ac:dyDescent="0.25">
      <c r="A630" s="16" t="s">
        <v>257</v>
      </c>
      <c r="B630" s="16" t="s">
        <v>95</v>
      </c>
      <c r="C630" s="16" t="s">
        <v>185</v>
      </c>
      <c r="D630" s="16" t="s">
        <v>117</v>
      </c>
      <c r="E630" s="17" t="s">
        <v>221</v>
      </c>
      <c r="F630" s="16">
        <v>361</v>
      </c>
      <c r="G630" s="19" t="s">
        <v>173</v>
      </c>
      <c r="H630" s="24">
        <v>15</v>
      </c>
      <c r="I630" s="25" t="s">
        <v>125</v>
      </c>
      <c r="J630" s="1" t="s">
        <v>895</v>
      </c>
      <c r="K630" s="1" t="str">
        <f t="shared" si="9"/>
        <v>3.3.90.39.79.04.0001.000023-02 - 361</v>
      </c>
    </row>
    <row r="631" spans="1:11" ht="21" x14ac:dyDescent="0.25">
      <c r="A631" s="16" t="s">
        <v>261</v>
      </c>
      <c r="B631" s="16" t="s">
        <v>101</v>
      </c>
      <c r="C631" s="16" t="s">
        <v>185</v>
      </c>
      <c r="D631" s="16" t="s">
        <v>123</v>
      </c>
      <c r="E631" s="17" t="s">
        <v>221</v>
      </c>
      <c r="F631" s="16">
        <v>361</v>
      </c>
      <c r="G631" s="19" t="s">
        <v>173</v>
      </c>
      <c r="H631" s="24">
        <v>15</v>
      </c>
      <c r="I631" s="25" t="s">
        <v>125</v>
      </c>
      <c r="J631" s="1" t="s">
        <v>896</v>
      </c>
      <c r="K631" s="1" t="str">
        <f t="shared" si="9"/>
        <v>3.3.90.39.79.04.0001.000033-02 - 361</v>
      </c>
    </row>
    <row r="632" spans="1:11" ht="21" x14ac:dyDescent="0.25">
      <c r="A632" s="16" t="s">
        <v>259</v>
      </c>
      <c r="B632" s="16" t="s">
        <v>97</v>
      </c>
      <c r="C632" s="16" t="s">
        <v>185</v>
      </c>
      <c r="D632" s="16" t="s">
        <v>119</v>
      </c>
      <c r="E632" s="17" t="s">
        <v>221</v>
      </c>
      <c r="F632" s="16">
        <v>361</v>
      </c>
      <c r="G632" s="19" t="s">
        <v>173</v>
      </c>
      <c r="H632" s="24">
        <v>15</v>
      </c>
      <c r="I632" s="25" t="s">
        <v>125</v>
      </c>
      <c r="J632" s="1" t="s">
        <v>897</v>
      </c>
      <c r="K632" s="1" t="str">
        <f t="shared" si="9"/>
        <v>3.3.90.39.79.04.0001.000055-02 - 361</v>
      </c>
    </row>
    <row r="633" spans="1:11" ht="21" x14ac:dyDescent="0.25">
      <c r="A633" s="16" t="s">
        <v>258</v>
      </c>
      <c r="B633" s="16" t="s">
        <v>98</v>
      </c>
      <c r="C633" s="16" t="s">
        <v>185</v>
      </c>
      <c r="D633" s="16" t="s">
        <v>120</v>
      </c>
      <c r="E633" s="17" t="s">
        <v>221</v>
      </c>
      <c r="F633" s="16">
        <v>361</v>
      </c>
      <c r="G633" s="19" t="s">
        <v>173</v>
      </c>
      <c r="H633" s="24">
        <v>15</v>
      </c>
      <c r="I633" s="25" t="s">
        <v>125</v>
      </c>
      <c r="J633" s="1" t="s">
        <v>898</v>
      </c>
      <c r="K633" s="1" t="str">
        <f t="shared" si="9"/>
        <v>3.3.90.39.79.04.0001.000057-02 - 361</v>
      </c>
    </row>
    <row r="634" spans="1:11" ht="21" x14ac:dyDescent="0.25">
      <c r="A634" s="16" t="s">
        <v>260</v>
      </c>
      <c r="B634" s="16" t="s">
        <v>99</v>
      </c>
      <c r="C634" s="16" t="s">
        <v>185</v>
      </c>
      <c r="D634" s="16" t="s">
        <v>121</v>
      </c>
      <c r="E634" s="17" t="s">
        <v>221</v>
      </c>
      <c r="F634" s="16">
        <v>361</v>
      </c>
      <c r="G634" s="19" t="s">
        <v>173</v>
      </c>
      <c r="H634" s="24">
        <v>15</v>
      </c>
      <c r="I634" s="25" t="s">
        <v>125</v>
      </c>
      <c r="J634" s="1" t="s">
        <v>899</v>
      </c>
      <c r="K634" s="1" t="str">
        <f t="shared" si="9"/>
        <v>3.3.90.39.79.04.0001.000058-02 - 361</v>
      </c>
    </row>
    <row r="635" spans="1:11" ht="21" x14ac:dyDescent="0.25">
      <c r="A635" s="16" t="s">
        <v>251</v>
      </c>
      <c r="B635" s="16" t="s">
        <v>100</v>
      </c>
      <c r="C635" s="16" t="s">
        <v>185</v>
      </c>
      <c r="D635" s="16" t="s">
        <v>122</v>
      </c>
      <c r="E635" s="17" t="s">
        <v>221</v>
      </c>
      <c r="F635" s="16">
        <v>361</v>
      </c>
      <c r="G635" s="19" t="s">
        <v>173</v>
      </c>
      <c r="H635" s="24">
        <v>15</v>
      </c>
      <c r="I635" s="25" t="s">
        <v>125</v>
      </c>
      <c r="J635" s="1" t="s">
        <v>900</v>
      </c>
      <c r="K635" s="1" t="str">
        <f t="shared" si="9"/>
        <v>3.3.90.39.79.04.0001.000059-02 - 361</v>
      </c>
    </row>
    <row r="636" spans="1:11" ht="36" x14ac:dyDescent="0.25">
      <c r="A636" s="16" t="s">
        <v>195</v>
      </c>
      <c r="B636" s="16" t="s">
        <v>79</v>
      </c>
      <c r="C636" s="16" t="s">
        <v>276</v>
      </c>
      <c r="D636" s="16" t="s">
        <v>194</v>
      </c>
      <c r="E636" s="17" t="s">
        <v>127</v>
      </c>
      <c r="F636" s="16">
        <v>361</v>
      </c>
      <c r="G636" s="19" t="s">
        <v>173</v>
      </c>
      <c r="H636" s="24">
        <v>20</v>
      </c>
      <c r="I636" s="25" t="s">
        <v>126</v>
      </c>
      <c r="J636" s="1" t="s">
        <v>901</v>
      </c>
      <c r="K636" s="1" t="str">
        <f t="shared" si="9"/>
        <v>3.3.90.30.24.03.0021.000032-01 - 361</v>
      </c>
    </row>
    <row r="637" spans="1:11" ht="24" x14ac:dyDescent="0.25">
      <c r="A637" s="16" t="s">
        <v>193</v>
      </c>
      <c r="B637" s="16" t="s">
        <v>102</v>
      </c>
      <c r="C637" s="16" t="s">
        <v>276</v>
      </c>
      <c r="D637" s="16" t="s">
        <v>192</v>
      </c>
      <c r="E637" s="17" t="s">
        <v>127</v>
      </c>
      <c r="F637" s="16">
        <v>361</v>
      </c>
      <c r="G637" s="19" t="s">
        <v>173</v>
      </c>
      <c r="H637" s="24">
        <v>20</v>
      </c>
      <c r="I637" s="25" t="s">
        <v>126</v>
      </c>
      <c r="J637" s="1" t="s">
        <v>902</v>
      </c>
      <c r="K637" s="1" t="str">
        <f t="shared" si="9"/>
        <v>3.3.90.30.24.03.0021.000031-01 - 361</v>
      </c>
    </row>
    <row r="638" spans="1:11" ht="21" x14ac:dyDescent="0.25">
      <c r="A638" s="16" t="s">
        <v>255</v>
      </c>
      <c r="B638" s="16" t="s">
        <v>82</v>
      </c>
      <c r="C638" s="16" t="s">
        <v>185</v>
      </c>
      <c r="D638" s="16" t="s">
        <v>254</v>
      </c>
      <c r="E638" s="17" t="s">
        <v>221</v>
      </c>
      <c r="F638" s="16">
        <v>361</v>
      </c>
      <c r="G638" s="19" t="s">
        <v>173</v>
      </c>
      <c r="H638" s="24">
        <v>20</v>
      </c>
      <c r="I638" s="25" t="s">
        <v>125</v>
      </c>
      <c r="J638" s="1" t="s">
        <v>903</v>
      </c>
      <c r="K638" s="1" t="str">
        <f t="shared" si="9"/>
        <v>3.3.90.39.79.04.0001.000009-02 - 361</v>
      </c>
    </row>
    <row r="639" spans="1:11" ht="21" x14ac:dyDescent="0.25">
      <c r="A639" s="16" t="s">
        <v>248</v>
      </c>
      <c r="B639" s="16" t="s">
        <v>93</v>
      </c>
      <c r="C639" s="16" t="s">
        <v>185</v>
      </c>
      <c r="D639" s="16" t="s">
        <v>115</v>
      </c>
      <c r="E639" s="17" t="s">
        <v>221</v>
      </c>
      <c r="F639" s="16">
        <v>361</v>
      </c>
      <c r="G639" s="19" t="s">
        <v>173</v>
      </c>
      <c r="H639" s="24">
        <v>20</v>
      </c>
      <c r="I639" s="25" t="s">
        <v>125</v>
      </c>
      <c r="J639" s="1" t="s">
        <v>904</v>
      </c>
      <c r="K639" s="1" t="str">
        <f t="shared" si="9"/>
        <v>3.3.90.39.79.04.0001.000017-02 - 361</v>
      </c>
    </row>
    <row r="640" spans="1:11" ht="24" x14ac:dyDescent="0.25">
      <c r="A640" s="16" t="s">
        <v>245</v>
      </c>
      <c r="B640" s="16" t="s">
        <v>105</v>
      </c>
      <c r="C640" s="16" t="s">
        <v>185</v>
      </c>
      <c r="D640" s="16" t="s">
        <v>244</v>
      </c>
      <c r="E640" s="17" t="s">
        <v>221</v>
      </c>
      <c r="F640" s="16">
        <v>361</v>
      </c>
      <c r="G640" s="19" t="s">
        <v>173</v>
      </c>
      <c r="H640" s="24">
        <v>20</v>
      </c>
      <c r="I640" s="25" t="s">
        <v>125</v>
      </c>
      <c r="J640" s="1" t="s">
        <v>905</v>
      </c>
      <c r="K640" s="1" t="str">
        <f t="shared" si="9"/>
        <v>3.3.90.39.79.04.0001.000069-01 - 361</v>
      </c>
    </row>
    <row r="641" spans="1:11" ht="24" x14ac:dyDescent="0.25">
      <c r="A641" s="16" t="s">
        <v>229</v>
      </c>
      <c r="B641" s="16" t="s">
        <v>88</v>
      </c>
      <c r="C641" s="16" t="s">
        <v>185</v>
      </c>
      <c r="D641" s="16" t="s">
        <v>228</v>
      </c>
      <c r="E641" s="17" t="s">
        <v>221</v>
      </c>
      <c r="F641" s="16">
        <v>361</v>
      </c>
      <c r="G641" s="19" t="s">
        <v>173</v>
      </c>
      <c r="H641" s="24">
        <v>20</v>
      </c>
      <c r="I641" s="25" t="s">
        <v>125</v>
      </c>
      <c r="J641" s="1" t="s">
        <v>906</v>
      </c>
      <c r="K641" s="1" t="str">
        <f t="shared" si="9"/>
        <v>3.3.90.39.79.04.0001.000063-01 - 361</v>
      </c>
    </row>
    <row r="642" spans="1:11" ht="21" x14ac:dyDescent="0.25">
      <c r="A642" s="16" t="s">
        <v>243</v>
      </c>
      <c r="B642" s="16" t="s">
        <v>84</v>
      </c>
      <c r="C642" s="16" t="s">
        <v>185</v>
      </c>
      <c r="D642" s="16" t="s">
        <v>108</v>
      </c>
      <c r="E642" s="17" t="s">
        <v>221</v>
      </c>
      <c r="F642" s="16">
        <v>361</v>
      </c>
      <c r="G642" s="19" t="s">
        <v>173</v>
      </c>
      <c r="H642" s="24">
        <v>30</v>
      </c>
      <c r="I642" s="25" t="s">
        <v>125</v>
      </c>
      <c r="J642" s="1" t="s">
        <v>907</v>
      </c>
      <c r="K642" s="1" t="str">
        <f t="shared" si="9"/>
        <v>3.3.90.39.79.04.0001.000016-02 - 361</v>
      </c>
    </row>
    <row r="643" spans="1:11" ht="24" x14ac:dyDescent="0.25">
      <c r="A643" s="16" t="s">
        <v>222</v>
      </c>
      <c r="B643" s="16" t="s">
        <v>85</v>
      </c>
      <c r="C643" s="16" t="s">
        <v>185</v>
      </c>
      <c r="D643" s="16" t="s">
        <v>220</v>
      </c>
      <c r="E643" s="17" t="s">
        <v>221</v>
      </c>
      <c r="F643" s="16">
        <v>361</v>
      </c>
      <c r="G643" s="19" t="s">
        <v>173</v>
      </c>
      <c r="H643" s="24">
        <v>30</v>
      </c>
      <c r="I643" s="25" t="s">
        <v>125</v>
      </c>
      <c r="J643" s="1" t="s">
        <v>908</v>
      </c>
      <c r="K643" s="1" t="str">
        <f t="shared" ref="K643:K706" si="10">CONCATENATE(A643," - ",F643)</f>
        <v>3.3.90.39.79.04.0001.000060-01 - 361</v>
      </c>
    </row>
    <row r="644" spans="1:11" ht="24" x14ac:dyDescent="0.25">
      <c r="A644" s="16" t="s">
        <v>227</v>
      </c>
      <c r="B644" s="16" t="s">
        <v>91</v>
      </c>
      <c r="C644" s="16" t="s">
        <v>185</v>
      </c>
      <c r="D644" s="16" t="s">
        <v>113</v>
      </c>
      <c r="E644" s="17" t="s">
        <v>221</v>
      </c>
      <c r="F644" s="16">
        <v>361</v>
      </c>
      <c r="G644" s="19" t="s">
        <v>173</v>
      </c>
      <c r="H644" s="24">
        <v>50</v>
      </c>
      <c r="I644" s="25" t="s">
        <v>125</v>
      </c>
      <c r="J644" s="1" t="s">
        <v>909</v>
      </c>
      <c r="K644" s="1" t="str">
        <f t="shared" si="10"/>
        <v>3.3.90.39.79.04.0001.000056-02 - 361</v>
      </c>
    </row>
    <row r="645" spans="1:11" ht="36" x14ac:dyDescent="0.25">
      <c r="A645" s="16" t="s">
        <v>197</v>
      </c>
      <c r="B645" s="16" t="s">
        <v>80</v>
      </c>
      <c r="C645" s="16" t="s">
        <v>276</v>
      </c>
      <c r="D645" s="16" t="s">
        <v>196</v>
      </c>
      <c r="E645" s="17" t="s">
        <v>127</v>
      </c>
      <c r="F645" s="16">
        <v>361</v>
      </c>
      <c r="G645" s="19" t="s">
        <v>173</v>
      </c>
      <c r="H645" s="24">
        <v>120</v>
      </c>
      <c r="I645" s="25" t="s">
        <v>126</v>
      </c>
      <c r="J645" s="1" t="s">
        <v>910</v>
      </c>
      <c r="K645" s="1" t="str">
        <f t="shared" si="10"/>
        <v>3.3.90.30.24.03.0021.000033-01 - 361</v>
      </c>
    </row>
    <row r="646" spans="1:11" ht="21" x14ac:dyDescent="0.25">
      <c r="A646" s="16" t="s">
        <v>256</v>
      </c>
      <c r="B646" s="16" t="s">
        <v>89</v>
      </c>
      <c r="C646" s="16" t="s">
        <v>185</v>
      </c>
      <c r="D646" s="16" t="s">
        <v>111</v>
      </c>
      <c r="E646" s="17" t="s">
        <v>221</v>
      </c>
      <c r="F646" s="16">
        <v>361</v>
      </c>
      <c r="G646" s="19" t="s">
        <v>173</v>
      </c>
      <c r="H646" s="24">
        <v>150</v>
      </c>
      <c r="I646" s="25" t="s">
        <v>125</v>
      </c>
      <c r="J646" s="1" t="s">
        <v>911</v>
      </c>
      <c r="K646" s="1" t="str">
        <f t="shared" si="10"/>
        <v>3.3.90.39.79.04.0001.000053-02 - 361</v>
      </c>
    </row>
    <row r="647" spans="1:11" ht="24" x14ac:dyDescent="0.25">
      <c r="A647" s="16" t="s">
        <v>222</v>
      </c>
      <c r="B647" s="16" t="s">
        <v>85</v>
      </c>
      <c r="C647" s="16" t="s">
        <v>185</v>
      </c>
      <c r="D647" s="16" t="s">
        <v>220</v>
      </c>
      <c r="E647" s="17" t="s">
        <v>221</v>
      </c>
      <c r="F647" s="16">
        <v>366</v>
      </c>
      <c r="G647" s="19" t="s">
        <v>174</v>
      </c>
      <c r="H647" s="24">
        <v>1</v>
      </c>
      <c r="I647" s="25" t="s">
        <v>125</v>
      </c>
      <c r="J647" s="1" t="s">
        <v>912</v>
      </c>
      <c r="K647" s="1" t="str">
        <f t="shared" si="10"/>
        <v>3.3.90.39.79.04.0001.000060-01 - 366</v>
      </c>
    </row>
    <row r="648" spans="1:11" ht="21" x14ac:dyDescent="0.25">
      <c r="A648" s="16" t="s">
        <v>252</v>
      </c>
      <c r="B648" s="16" t="s">
        <v>90</v>
      </c>
      <c r="C648" s="16" t="s">
        <v>185</v>
      </c>
      <c r="D648" s="16" t="s">
        <v>112</v>
      </c>
      <c r="E648" s="17" t="s">
        <v>221</v>
      </c>
      <c r="F648" s="16">
        <v>366</v>
      </c>
      <c r="G648" s="19" t="s">
        <v>174</v>
      </c>
      <c r="H648" s="24">
        <v>1</v>
      </c>
      <c r="I648" s="25" t="s">
        <v>125</v>
      </c>
      <c r="J648" s="1" t="s">
        <v>913</v>
      </c>
      <c r="K648" s="1" t="str">
        <f t="shared" si="10"/>
        <v>3.3.90.39.79.04.0001.000054-02 - 366</v>
      </c>
    </row>
    <row r="649" spans="1:11" ht="24" x14ac:dyDescent="0.25">
      <c r="A649" s="16" t="s">
        <v>193</v>
      </c>
      <c r="B649" s="16" t="s">
        <v>102</v>
      </c>
      <c r="C649" s="16" t="s">
        <v>276</v>
      </c>
      <c r="D649" s="16" t="s">
        <v>192</v>
      </c>
      <c r="E649" s="17" t="s">
        <v>127</v>
      </c>
      <c r="F649" s="16">
        <v>366</v>
      </c>
      <c r="G649" s="19" t="s">
        <v>174</v>
      </c>
      <c r="H649" s="24">
        <v>4</v>
      </c>
      <c r="I649" s="25" t="s">
        <v>126</v>
      </c>
      <c r="J649" s="1" t="s">
        <v>914</v>
      </c>
      <c r="K649" s="1" t="str">
        <f t="shared" si="10"/>
        <v>3.3.90.30.24.03.0021.000031-01 - 366</v>
      </c>
    </row>
    <row r="650" spans="1:11" ht="21" x14ac:dyDescent="0.25">
      <c r="A650" s="16" t="s">
        <v>255</v>
      </c>
      <c r="B650" s="16" t="s">
        <v>82</v>
      </c>
      <c r="C650" s="16" t="s">
        <v>185</v>
      </c>
      <c r="D650" s="16" t="s">
        <v>254</v>
      </c>
      <c r="E650" s="17" t="s">
        <v>221</v>
      </c>
      <c r="F650" s="16">
        <v>366</v>
      </c>
      <c r="G650" s="19" t="s">
        <v>174</v>
      </c>
      <c r="H650" s="24">
        <v>4</v>
      </c>
      <c r="I650" s="25" t="s">
        <v>125</v>
      </c>
      <c r="J650" s="1" t="s">
        <v>915</v>
      </c>
      <c r="K650" s="1" t="str">
        <f t="shared" si="10"/>
        <v>3.3.90.39.79.04.0001.000009-02 - 366</v>
      </c>
    </row>
    <row r="651" spans="1:11" ht="21" x14ac:dyDescent="0.25">
      <c r="A651" s="16" t="s">
        <v>231</v>
      </c>
      <c r="B651" s="16" t="s">
        <v>87</v>
      </c>
      <c r="C651" s="16" t="s">
        <v>185</v>
      </c>
      <c r="D651" s="16" t="s">
        <v>110</v>
      </c>
      <c r="E651" s="17" t="s">
        <v>221</v>
      </c>
      <c r="F651" s="16">
        <v>366</v>
      </c>
      <c r="G651" s="19" t="s">
        <v>174</v>
      </c>
      <c r="H651" s="24">
        <v>4</v>
      </c>
      <c r="I651" s="25" t="s">
        <v>125</v>
      </c>
      <c r="J651" s="1" t="s">
        <v>916</v>
      </c>
      <c r="K651" s="1" t="str">
        <f t="shared" si="10"/>
        <v>3.3.90.39.79.04.0001.000026-02 - 366</v>
      </c>
    </row>
    <row r="652" spans="1:11" ht="36" x14ac:dyDescent="0.25">
      <c r="A652" s="16" t="s">
        <v>195</v>
      </c>
      <c r="B652" s="16" t="s">
        <v>79</v>
      </c>
      <c r="C652" s="16" t="s">
        <v>276</v>
      </c>
      <c r="D652" s="16" t="s">
        <v>194</v>
      </c>
      <c r="E652" s="17" t="s">
        <v>127</v>
      </c>
      <c r="F652" s="16">
        <v>366</v>
      </c>
      <c r="G652" s="19" t="s">
        <v>174</v>
      </c>
      <c r="H652" s="24">
        <v>5</v>
      </c>
      <c r="I652" s="25" t="s">
        <v>126</v>
      </c>
      <c r="J652" s="1" t="s">
        <v>917</v>
      </c>
      <c r="K652" s="1" t="str">
        <f t="shared" si="10"/>
        <v>3.3.90.30.24.03.0021.000032-01 - 366</v>
      </c>
    </row>
    <row r="653" spans="1:11" ht="21" x14ac:dyDescent="0.25">
      <c r="A653" s="16" t="s">
        <v>250</v>
      </c>
      <c r="B653" s="16" t="s">
        <v>83</v>
      </c>
      <c r="C653" s="16" t="s">
        <v>185</v>
      </c>
      <c r="D653" s="16" t="s">
        <v>107</v>
      </c>
      <c r="E653" s="17" t="s">
        <v>221</v>
      </c>
      <c r="F653" s="16">
        <v>366</v>
      </c>
      <c r="G653" s="19" t="s">
        <v>174</v>
      </c>
      <c r="H653" s="24">
        <v>5</v>
      </c>
      <c r="I653" s="25" t="s">
        <v>125</v>
      </c>
      <c r="J653" s="1" t="s">
        <v>918</v>
      </c>
      <c r="K653" s="1" t="str">
        <f t="shared" si="10"/>
        <v>3.3.90.39.79.04.0001.000012-02 - 366</v>
      </c>
    </row>
    <row r="654" spans="1:11" ht="36" x14ac:dyDescent="0.25">
      <c r="A654" s="16" t="s">
        <v>197</v>
      </c>
      <c r="B654" s="16" t="s">
        <v>80</v>
      </c>
      <c r="C654" s="16" t="s">
        <v>276</v>
      </c>
      <c r="D654" s="16" t="s">
        <v>196</v>
      </c>
      <c r="E654" s="17" t="s">
        <v>127</v>
      </c>
      <c r="F654" s="16">
        <v>366</v>
      </c>
      <c r="G654" s="19" t="s">
        <v>174</v>
      </c>
      <c r="H654" s="24">
        <v>15</v>
      </c>
      <c r="I654" s="25" t="s">
        <v>126</v>
      </c>
      <c r="J654" s="1" t="s">
        <v>919</v>
      </c>
      <c r="K654" s="1" t="str">
        <f t="shared" si="10"/>
        <v>3.3.90.30.24.03.0021.000033-01 - 366</v>
      </c>
    </row>
    <row r="655" spans="1:11" ht="21" x14ac:dyDescent="0.25">
      <c r="A655" s="16" t="s">
        <v>256</v>
      </c>
      <c r="B655" s="16" t="s">
        <v>89</v>
      </c>
      <c r="C655" s="16" t="s">
        <v>185</v>
      </c>
      <c r="D655" s="16" t="s">
        <v>111</v>
      </c>
      <c r="E655" s="17" t="s">
        <v>221</v>
      </c>
      <c r="F655" s="16">
        <v>366</v>
      </c>
      <c r="G655" s="19" t="s">
        <v>174</v>
      </c>
      <c r="H655" s="24">
        <v>42</v>
      </c>
      <c r="I655" s="25" t="s">
        <v>125</v>
      </c>
      <c r="J655" s="1" t="s">
        <v>920</v>
      </c>
      <c r="K655" s="1" t="str">
        <f t="shared" si="10"/>
        <v>3.3.90.39.79.04.0001.000053-02 - 366</v>
      </c>
    </row>
    <row r="656" spans="1:11" ht="36" x14ac:dyDescent="0.25">
      <c r="A656" s="16" t="s">
        <v>195</v>
      </c>
      <c r="B656" s="16" t="s">
        <v>79</v>
      </c>
      <c r="C656" s="16" t="s">
        <v>276</v>
      </c>
      <c r="D656" s="16" t="s">
        <v>194</v>
      </c>
      <c r="E656" s="17" t="s">
        <v>127</v>
      </c>
      <c r="F656" s="16">
        <v>367</v>
      </c>
      <c r="G656" s="19" t="s">
        <v>175</v>
      </c>
      <c r="H656" s="24">
        <v>0</v>
      </c>
      <c r="I656" s="25" t="s">
        <v>126</v>
      </c>
      <c r="J656" s="1" t="s">
        <v>921</v>
      </c>
      <c r="K656" s="1" t="str">
        <f t="shared" si="10"/>
        <v>3.3.90.30.24.03.0021.000032-01 - 367</v>
      </c>
    </row>
    <row r="657" spans="1:11" ht="21" x14ac:dyDescent="0.25">
      <c r="A657" s="16" t="s">
        <v>249</v>
      </c>
      <c r="B657" s="16" t="s">
        <v>94</v>
      </c>
      <c r="C657" s="16" t="s">
        <v>185</v>
      </c>
      <c r="D657" s="16" t="s">
        <v>116</v>
      </c>
      <c r="E657" s="17" t="s">
        <v>221</v>
      </c>
      <c r="F657" s="16">
        <v>390</v>
      </c>
      <c r="G657" s="19" t="s">
        <v>176</v>
      </c>
      <c r="H657" s="24">
        <v>0</v>
      </c>
      <c r="I657" s="25" t="s">
        <v>125</v>
      </c>
      <c r="J657" s="1" t="s">
        <v>922</v>
      </c>
      <c r="K657" s="1" t="str">
        <f t="shared" si="10"/>
        <v>3.3.90.39.79.04.0001.000022-02 - 390</v>
      </c>
    </row>
    <row r="658" spans="1:11" ht="21" x14ac:dyDescent="0.25">
      <c r="A658" s="16" t="s">
        <v>257</v>
      </c>
      <c r="B658" s="16" t="s">
        <v>95</v>
      </c>
      <c r="C658" s="16" t="s">
        <v>185</v>
      </c>
      <c r="D658" s="16" t="s">
        <v>117</v>
      </c>
      <c r="E658" s="17" t="s">
        <v>221</v>
      </c>
      <c r="F658" s="16">
        <v>390</v>
      </c>
      <c r="G658" s="19" t="s">
        <v>176</v>
      </c>
      <c r="H658" s="24">
        <v>0</v>
      </c>
      <c r="I658" s="25" t="s">
        <v>125</v>
      </c>
      <c r="J658" s="1" t="s">
        <v>923</v>
      </c>
      <c r="K658" s="1" t="str">
        <f t="shared" si="10"/>
        <v>3.3.90.39.79.04.0001.000023-02 - 390</v>
      </c>
    </row>
    <row r="659" spans="1:11" ht="21" x14ac:dyDescent="0.25">
      <c r="A659" s="16" t="s">
        <v>261</v>
      </c>
      <c r="B659" s="16" t="s">
        <v>101</v>
      </c>
      <c r="C659" s="16" t="s">
        <v>185</v>
      </c>
      <c r="D659" s="16" t="s">
        <v>123</v>
      </c>
      <c r="E659" s="17" t="s">
        <v>221</v>
      </c>
      <c r="F659" s="16">
        <v>390</v>
      </c>
      <c r="G659" s="19" t="s">
        <v>176</v>
      </c>
      <c r="H659" s="24">
        <v>0</v>
      </c>
      <c r="I659" s="25" t="s">
        <v>125</v>
      </c>
      <c r="J659" s="1" t="s">
        <v>924</v>
      </c>
      <c r="K659" s="1" t="str">
        <f t="shared" si="10"/>
        <v>3.3.90.39.79.04.0001.000033-02 - 390</v>
      </c>
    </row>
    <row r="660" spans="1:11" ht="21" x14ac:dyDescent="0.25">
      <c r="A660" s="16" t="s">
        <v>258</v>
      </c>
      <c r="B660" s="16" t="s">
        <v>98</v>
      </c>
      <c r="C660" s="16" t="s">
        <v>185</v>
      </c>
      <c r="D660" s="16" t="s">
        <v>120</v>
      </c>
      <c r="E660" s="17" t="s">
        <v>221</v>
      </c>
      <c r="F660" s="16">
        <v>390</v>
      </c>
      <c r="G660" s="19" t="s">
        <v>176</v>
      </c>
      <c r="H660" s="24">
        <v>0</v>
      </c>
      <c r="I660" s="25" t="s">
        <v>125</v>
      </c>
      <c r="J660" s="1" t="s">
        <v>925</v>
      </c>
      <c r="K660" s="1" t="str">
        <f t="shared" si="10"/>
        <v>3.3.90.39.79.04.0001.000057-02 - 390</v>
      </c>
    </row>
    <row r="661" spans="1:11" ht="36" x14ac:dyDescent="0.25">
      <c r="A661" s="16" t="s">
        <v>195</v>
      </c>
      <c r="B661" s="16" t="s">
        <v>79</v>
      </c>
      <c r="C661" s="16" t="s">
        <v>276</v>
      </c>
      <c r="D661" s="16" t="s">
        <v>194</v>
      </c>
      <c r="E661" s="17" t="s">
        <v>127</v>
      </c>
      <c r="F661" s="16">
        <v>390</v>
      </c>
      <c r="G661" s="19" t="s">
        <v>176</v>
      </c>
      <c r="H661" s="24">
        <v>0</v>
      </c>
      <c r="I661" s="25" t="s">
        <v>126</v>
      </c>
      <c r="J661" s="1" t="s">
        <v>926</v>
      </c>
      <c r="K661" s="1" t="str">
        <f t="shared" si="10"/>
        <v>3.3.90.30.24.03.0021.000032-01 - 390</v>
      </c>
    </row>
    <row r="662" spans="1:11" ht="21" x14ac:dyDescent="0.25">
      <c r="A662" s="16" t="s">
        <v>242</v>
      </c>
      <c r="B662" s="16" t="s">
        <v>103</v>
      </c>
      <c r="C662" s="16" t="s">
        <v>185</v>
      </c>
      <c r="D662" s="16" t="s">
        <v>124</v>
      </c>
      <c r="E662" s="17" t="s">
        <v>221</v>
      </c>
      <c r="F662" s="16">
        <v>390</v>
      </c>
      <c r="G662" s="19" t="s">
        <v>176</v>
      </c>
      <c r="H662" s="24">
        <v>0</v>
      </c>
      <c r="I662" s="25" t="s">
        <v>125</v>
      </c>
      <c r="J662" s="1" t="s">
        <v>927</v>
      </c>
      <c r="K662" s="1" t="str">
        <f t="shared" si="10"/>
        <v>3.3.90.39.79.04.0001.000018-02 - 390</v>
      </c>
    </row>
    <row r="663" spans="1:11" ht="21" x14ac:dyDescent="0.25">
      <c r="A663" s="16" t="s">
        <v>231</v>
      </c>
      <c r="B663" s="16" t="s">
        <v>87</v>
      </c>
      <c r="C663" s="16" t="s">
        <v>185</v>
      </c>
      <c r="D663" s="16" t="s">
        <v>110</v>
      </c>
      <c r="E663" s="17" t="s">
        <v>221</v>
      </c>
      <c r="F663" s="16">
        <v>390</v>
      </c>
      <c r="G663" s="19" t="s">
        <v>176</v>
      </c>
      <c r="H663" s="24">
        <v>0</v>
      </c>
      <c r="I663" s="25" t="s">
        <v>125</v>
      </c>
      <c r="J663" s="1" t="s">
        <v>928</v>
      </c>
      <c r="K663" s="1" t="str">
        <f t="shared" si="10"/>
        <v>3.3.90.39.79.04.0001.000026-02 - 390</v>
      </c>
    </row>
    <row r="664" spans="1:11" ht="21" x14ac:dyDescent="0.25">
      <c r="A664" s="16" t="s">
        <v>259</v>
      </c>
      <c r="B664" s="16" t="s">
        <v>97</v>
      </c>
      <c r="C664" s="16" t="s">
        <v>185</v>
      </c>
      <c r="D664" s="16" t="s">
        <v>119</v>
      </c>
      <c r="E664" s="17" t="s">
        <v>221</v>
      </c>
      <c r="F664" s="16">
        <v>390</v>
      </c>
      <c r="G664" s="19" t="s">
        <v>176</v>
      </c>
      <c r="H664" s="24">
        <v>0</v>
      </c>
      <c r="I664" s="25" t="s">
        <v>125</v>
      </c>
      <c r="J664" s="1" t="s">
        <v>929</v>
      </c>
      <c r="K664" s="1" t="str">
        <f t="shared" si="10"/>
        <v>3.3.90.39.79.04.0001.000055-02 - 390</v>
      </c>
    </row>
    <row r="665" spans="1:11" ht="21" x14ac:dyDescent="0.25">
      <c r="A665" s="16" t="s">
        <v>260</v>
      </c>
      <c r="B665" s="16" t="s">
        <v>99</v>
      </c>
      <c r="C665" s="16" t="s">
        <v>185</v>
      </c>
      <c r="D665" s="16" t="s">
        <v>121</v>
      </c>
      <c r="E665" s="17" t="s">
        <v>221</v>
      </c>
      <c r="F665" s="16">
        <v>390</v>
      </c>
      <c r="G665" s="19" t="s">
        <v>176</v>
      </c>
      <c r="H665" s="24">
        <v>0</v>
      </c>
      <c r="I665" s="25" t="s">
        <v>125</v>
      </c>
      <c r="J665" s="1" t="s">
        <v>930</v>
      </c>
      <c r="K665" s="1" t="str">
        <f t="shared" si="10"/>
        <v>3.3.90.39.79.04.0001.000058-02 - 390</v>
      </c>
    </row>
    <row r="666" spans="1:11" ht="21" x14ac:dyDescent="0.25">
      <c r="A666" s="16" t="s">
        <v>251</v>
      </c>
      <c r="B666" s="16" t="s">
        <v>100</v>
      </c>
      <c r="C666" s="16" t="s">
        <v>185</v>
      </c>
      <c r="D666" s="16" t="s">
        <v>122</v>
      </c>
      <c r="E666" s="17" t="s">
        <v>221</v>
      </c>
      <c r="F666" s="16">
        <v>390</v>
      </c>
      <c r="G666" s="19" t="s">
        <v>176</v>
      </c>
      <c r="H666" s="24">
        <v>0</v>
      </c>
      <c r="I666" s="25" t="s">
        <v>125</v>
      </c>
      <c r="J666" s="1" t="s">
        <v>931</v>
      </c>
      <c r="K666" s="1" t="str">
        <f t="shared" si="10"/>
        <v>3.3.90.39.79.04.0001.000059-02 - 390</v>
      </c>
    </row>
    <row r="667" spans="1:11" ht="21" x14ac:dyDescent="0.25">
      <c r="A667" s="16" t="s">
        <v>255</v>
      </c>
      <c r="B667" s="16" t="s">
        <v>82</v>
      </c>
      <c r="C667" s="16" t="s">
        <v>185</v>
      </c>
      <c r="D667" s="16" t="s">
        <v>254</v>
      </c>
      <c r="E667" s="17" t="s">
        <v>221</v>
      </c>
      <c r="F667" s="16">
        <v>390</v>
      </c>
      <c r="G667" s="19" t="s">
        <v>176</v>
      </c>
      <c r="H667" s="24">
        <v>0</v>
      </c>
      <c r="I667" s="25" t="s">
        <v>125</v>
      </c>
      <c r="J667" s="1" t="s">
        <v>932</v>
      </c>
      <c r="K667" s="1" t="str">
        <f t="shared" si="10"/>
        <v>3.3.90.39.79.04.0001.000009-02 - 390</v>
      </c>
    </row>
    <row r="668" spans="1:11" ht="24" x14ac:dyDescent="0.25">
      <c r="A668" s="16" t="s">
        <v>229</v>
      </c>
      <c r="B668" s="16" t="s">
        <v>88</v>
      </c>
      <c r="C668" s="16" t="s">
        <v>185</v>
      </c>
      <c r="D668" s="16" t="s">
        <v>228</v>
      </c>
      <c r="E668" s="17" t="s">
        <v>221</v>
      </c>
      <c r="F668" s="16">
        <v>390</v>
      </c>
      <c r="G668" s="19" t="s">
        <v>176</v>
      </c>
      <c r="H668" s="24">
        <v>0</v>
      </c>
      <c r="I668" s="25" t="s">
        <v>125</v>
      </c>
      <c r="J668" s="1" t="s">
        <v>933</v>
      </c>
      <c r="K668" s="1" t="str">
        <f t="shared" si="10"/>
        <v>3.3.90.39.79.04.0001.000063-01 - 390</v>
      </c>
    </row>
    <row r="669" spans="1:11" ht="36" x14ac:dyDescent="0.25">
      <c r="A669" s="16" t="s">
        <v>197</v>
      </c>
      <c r="B669" s="16" t="s">
        <v>80</v>
      </c>
      <c r="C669" s="16" t="s">
        <v>276</v>
      </c>
      <c r="D669" s="16" t="s">
        <v>196</v>
      </c>
      <c r="E669" s="17" t="s">
        <v>127</v>
      </c>
      <c r="F669" s="16">
        <v>390</v>
      </c>
      <c r="G669" s="19" t="s">
        <v>176</v>
      </c>
      <c r="H669" s="24">
        <v>0</v>
      </c>
      <c r="I669" s="25" t="s">
        <v>126</v>
      </c>
      <c r="J669" s="1" t="s">
        <v>934</v>
      </c>
      <c r="K669" s="1" t="str">
        <f t="shared" si="10"/>
        <v>3.3.90.30.24.03.0021.000033-01 - 390</v>
      </c>
    </row>
    <row r="670" spans="1:11" ht="24" x14ac:dyDescent="0.25">
      <c r="A670" s="16" t="s">
        <v>193</v>
      </c>
      <c r="B670" s="16" t="s">
        <v>102</v>
      </c>
      <c r="C670" s="16" t="s">
        <v>276</v>
      </c>
      <c r="D670" s="16" t="s">
        <v>192</v>
      </c>
      <c r="E670" s="17" t="s">
        <v>127</v>
      </c>
      <c r="F670" s="16">
        <v>390</v>
      </c>
      <c r="G670" s="19" t="s">
        <v>176</v>
      </c>
      <c r="H670" s="24">
        <v>0</v>
      </c>
      <c r="I670" s="25" t="s">
        <v>126</v>
      </c>
      <c r="J670" s="1" t="s">
        <v>935</v>
      </c>
      <c r="K670" s="1" t="str">
        <f t="shared" si="10"/>
        <v>3.3.90.30.24.03.0021.000031-01 - 390</v>
      </c>
    </row>
    <row r="671" spans="1:11" ht="21" x14ac:dyDescent="0.25">
      <c r="A671" s="16" t="s">
        <v>243</v>
      </c>
      <c r="B671" s="16" t="s">
        <v>84</v>
      </c>
      <c r="C671" s="16" t="s">
        <v>185</v>
      </c>
      <c r="D671" s="16" t="s">
        <v>108</v>
      </c>
      <c r="E671" s="17" t="s">
        <v>221</v>
      </c>
      <c r="F671" s="16">
        <v>390</v>
      </c>
      <c r="G671" s="19" t="s">
        <v>176</v>
      </c>
      <c r="H671" s="24">
        <v>0</v>
      </c>
      <c r="I671" s="25" t="s">
        <v>125</v>
      </c>
      <c r="J671" s="1" t="s">
        <v>936</v>
      </c>
      <c r="K671" s="1" t="str">
        <f t="shared" si="10"/>
        <v>3.3.90.39.79.04.0001.000016-02 - 390</v>
      </c>
    </row>
    <row r="672" spans="1:11" ht="21" x14ac:dyDescent="0.25">
      <c r="A672" s="16" t="s">
        <v>230</v>
      </c>
      <c r="B672" s="16" t="s">
        <v>86</v>
      </c>
      <c r="C672" s="16" t="s">
        <v>185</v>
      </c>
      <c r="D672" s="16" t="s">
        <v>109</v>
      </c>
      <c r="E672" s="17" t="s">
        <v>221</v>
      </c>
      <c r="F672" s="16">
        <v>390</v>
      </c>
      <c r="G672" s="19" t="s">
        <v>176</v>
      </c>
      <c r="H672" s="24">
        <v>0</v>
      </c>
      <c r="I672" s="25" t="s">
        <v>125</v>
      </c>
      <c r="J672" s="1" t="s">
        <v>937</v>
      </c>
      <c r="K672" s="1" t="str">
        <f t="shared" si="10"/>
        <v>3.3.90.39.79.04.0001.000020-02 - 390</v>
      </c>
    </row>
    <row r="673" spans="1:11" ht="24" x14ac:dyDescent="0.25">
      <c r="A673" s="16" t="s">
        <v>245</v>
      </c>
      <c r="B673" s="16" t="s">
        <v>105</v>
      </c>
      <c r="C673" s="16" t="s">
        <v>185</v>
      </c>
      <c r="D673" s="16" t="s">
        <v>244</v>
      </c>
      <c r="E673" s="17" t="s">
        <v>221</v>
      </c>
      <c r="F673" s="16">
        <v>390</v>
      </c>
      <c r="G673" s="19" t="s">
        <v>176</v>
      </c>
      <c r="H673" s="24">
        <v>0</v>
      </c>
      <c r="I673" s="25" t="s">
        <v>125</v>
      </c>
      <c r="J673" s="1" t="s">
        <v>938</v>
      </c>
      <c r="K673" s="1" t="str">
        <f t="shared" si="10"/>
        <v>3.3.90.39.79.04.0001.000069-01 - 390</v>
      </c>
    </row>
    <row r="674" spans="1:11" ht="24" x14ac:dyDescent="0.25">
      <c r="A674" s="16" t="s">
        <v>222</v>
      </c>
      <c r="B674" s="16" t="s">
        <v>85</v>
      </c>
      <c r="C674" s="16" t="s">
        <v>185</v>
      </c>
      <c r="D674" s="16" t="s">
        <v>220</v>
      </c>
      <c r="E674" s="17" t="s">
        <v>221</v>
      </c>
      <c r="F674" s="16">
        <v>390</v>
      </c>
      <c r="G674" s="19" t="s">
        <v>176</v>
      </c>
      <c r="H674" s="24">
        <v>0</v>
      </c>
      <c r="I674" s="25" t="s">
        <v>125</v>
      </c>
      <c r="J674" s="1" t="s">
        <v>939</v>
      </c>
      <c r="K674" s="1" t="str">
        <f t="shared" si="10"/>
        <v>3.3.90.39.79.04.0001.000060-01 - 390</v>
      </c>
    </row>
    <row r="675" spans="1:11" ht="21" x14ac:dyDescent="0.25">
      <c r="A675" s="16" t="s">
        <v>256</v>
      </c>
      <c r="B675" s="16" t="s">
        <v>89</v>
      </c>
      <c r="C675" s="16" t="s">
        <v>185</v>
      </c>
      <c r="D675" s="16" t="s">
        <v>111</v>
      </c>
      <c r="E675" s="17" t="s">
        <v>221</v>
      </c>
      <c r="F675" s="16">
        <v>390</v>
      </c>
      <c r="G675" s="19" t="s">
        <v>176</v>
      </c>
      <c r="H675" s="24">
        <v>0</v>
      </c>
      <c r="I675" s="25" t="s">
        <v>125</v>
      </c>
      <c r="J675" s="1" t="s">
        <v>940</v>
      </c>
      <c r="K675" s="1" t="str">
        <f t="shared" si="10"/>
        <v>3.3.90.39.79.04.0001.000053-02 - 390</v>
      </c>
    </row>
    <row r="676" spans="1:11" ht="36" x14ac:dyDescent="0.25">
      <c r="A676" s="16" t="s">
        <v>195</v>
      </c>
      <c r="B676" s="16" t="s">
        <v>79</v>
      </c>
      <c r="C676" s="16" t="s">
        <v>276</v>
      </c>
      <c r="D676" s="16" t="s">
        <v>194</v>
      </c>
      <c r="E676" s="17" t="s">
        <v>127</v>
      </c>
      <c r="F676" s="16">
        <v>391</v>
      </c>
      <c r="G676" s="19" t="s">
        <v>177</v>
      </c>
      <c r="H676" s="24">
        <v>2</v>
      </c>
      <c r="I676" s="25" t="s">
        <v>126</v>
      </c>
      <c r="J676" s="1" t="s">
        <v>941</v>
      </c>
      <c r="K676" s="1" t="str">
        <f t="shared" si="10"/>
        <v>3.3.90.30.24.03.0021.000032-01 - 391</v>
      </c>
    </row>
    <row r="677" spans="1:11" ht="21" x14ac:dyDescent="0.25">
      <c r="A677" s="16" t="s">
        <v>246</v>
      </c>
      <c r="B677" s="16" t="s">
        <v>92</v>
      </c>
      <c r="C677" s="16" t="s">
        <v>185</v>
      </c>
      <c r="D677" s="16" t="s">
        <v>114</v>
      </c>
      <c r="E677" s="17" t="s">
        <v>221</v>
      </c>
      <c r="F677" s="16">
        <v>391</v>
      </c>
      <c r="G677" s="19" t="s">
        <v>177</v>
      </c>
      <c r="H677" s="24">
        <v>0</v>
      </c>
      <c r="I677" s="25" t="s">
        <v>125</v>
      </c>
      <c r="J677" s="1" t="s">
        <v>942</v>
      </c>
      <c r="K677" s="1" t="str">
        <f t="shared" si="10"/>
        <v>3.3.90.39.79.04.0001.000013-02 - 391</v>
      </c>
    </row>
    <row r="678" spans="1:11" ht="21" x14ac:dyDescent="0.25">
      <c r="A678" s="16" t="s">
        <v>248</v>
      </c>
      <c r="B678" s="16" t="s">
        <v>93</v>
      </c>
      <c r="C678" s="16" t="s">
        <v>185</v>
      </c>
      <c r="D678" s="16" t="s">
        <v>115</v>
      </c>
      <c r="E678" s="17" t="s">
        <v>221</v>
      </c>
      <c r="F678" s="16">
        <v>391</v>
      </c>
      <c r="G678" s="19" t="s">
        <v>177</v>
      </c>
      <c r="H678" s="24">
        <v>0</v>
      </c>
      <c r="I678" s="25" t="s">
        <v>125</v>
      </c>
      <c r="J678" s="1" t="s">
        <v>943</v>
      </c>
      <c r="K678" s="1" t="str">
        <f t="shared" si="10"/>
        <v>3.3.90.39.79.04.0001.000017-02 - 391</v>
      </c>
    </row>
    <row r="679" spans="1:11" ht="21" x14ac:dyDescent="0.25">
      <c r="A679" s="16" t="s">
        <v>242</v>
      </c>
      <c r="B679" s="16" t="s">
        <v>103</v>
      </c>
      <c r="C679" s="16" t="s">
        <v>185</v>
      </c>
      <c r="D679" s="16" t="s">
        <v>124</v>
      </c>
      <c r="E679" s="17" t="s">
        <v>221</v>
      </c>
      <c r="F679" s="16">
        <v>391</v>
      </c>
      <c r="G679" s="19" t="s">
        <v>177</v>
      </c>
      <c r="H679" s="24">
        <v>0</v>
      </c>
      <c r="I679" s="25" t="s">
        <v>125</v>
      </c>
      <c r="J679" s="1" t="s">
        <v>944</v>
      </c>
      <c r="K679" s="1" t="str">
        <f t="shared" si="10"/>
        <v>3.3.90.39.79.04.0001.000018-02 - 391</v>
      </c>
    </row>
    <row r="680" spans="1:11" ht="36" x14ac:dyDescent="0.25">
      <c r="A680" s="16" t="s">
        <v>197</v>
      </c>
      <c r="B680" s="16" t="s">
        <v>80</v>
      </c>
      <c r="C680" s="16" t="s">
        <v>276</v>
      </c>
      <c r="D680" s="16" t="s">
        <v>196</v>
      </c>
      <c r="E680" s="17" t="s">
        <v>127</v>
      </c>
      <c r="F680" s="16">
        <v>391</v>
      </c>
      <c r="G680" s="19" t="s">
        <v>177</v>
      </c>
      <c r="H680" s="24">
        <v>5</v>
      </c>
      <c r="I680" s="25" t="s">
        <v>126</v>
      </c>
      <c r="J680" s="1" t="s">
        <v>945</v>
      </c>
      <c r="K680" s="1" t="str">
        <f t="shared" si="10"/>
        <v>3.3.90.30.24.03.0021.000033-01 - 391</v>
      </c>
    </row>
    <row r="681" spans="1:11" ht="21" x14ac:dyDescent="0.25">
      <c r="A681" s="16" t="s">
        <v>230</v>
      </c>
      <c r="B681" s="16" t="s">
        <v>86</v>
      </c>
      <c r="C681" s="16" t="s">
        <v>185</v>
      </c>
      <c r="D681" s="16" t="s">
        <v>109</v>
      </c>
      <c r="E681" s="17" t="s">
        <v>221</v>
      </c>
      <c r="F681" s="16">
        <v>391</v>
      </c>
      <c r="G681" s="19" t="s">
        <v>177</v>
      </c>
      <c r="H681" s="24">
        <v>0</v>
      </c>
      <c r="I681" s="25" t="s">
        <v>125</v>
      </c>
      <c r="J681" s="1" t="s">
        <v>946</v>
      </c>
      <c r="K681" s="1" t="str">
        <f t="shared" si="10"/>
        <v>3.3.90.39.79.04.0001.000020-02 - 391</v>
      </c>
    </row>
    <row r="682" spans="1:11" ht="24" x14ac:dyDescent="0.25">
      <c r="A682" s="16" t="s">
        <v>245</v>
      </c>
      <c r="B682" s="16" t="s">
        <v>105</v>
      </c>
      <c r="C682" s="16" t="s">
        <v>185</v>
      </c>
      <c r="D682" s="16" t="s">
        <v>244</v>
      </c>
      <c r="E682" s="17" t="s">
        <v>221</v>
      </c>
      <c r="F682" s="16">
        <v>391</v>
      </c>
      <c r="G682" s="19" t="s">
        <v>177</v>
      </c>
      <c r="H682" s="24">
        <v>0</v>
      </c>
      <c r="I682" s="25" t="s">
        <v>125</v>
      </c>
      <c r="J682" s="1" t="s">
        <v>947</v>
      </c>
      <c r="K682" s="1" t="str">
        <f t="shared" si="10"/>
        <v>3.3.90.39.79.04.0001.000069-01 - 391</v>
      </c>
    </row>
    <row r="683" spans="1:11" ht="21" x14ac:dyDescent="0.25">
      <c r="A683" s="16" t="s">
        <v>258</v>
      </c>
      <c r="B683" s="16" t="s">
        <v>98</v>
      </c>
      <c r="C683" s="16" t="s">
        <v>185</v>
      </c>
      <c r="D683" s="16" t="s">
        <v>120</v>
      </c>
      <c r="E683" s="17" t="s">
        <v>221</v>
      </c>
      <c r="F683" s="16">
        <v>391</v>
      </c>
      <c r="G683" s="19" t="s">
        <v>177</v>
      </c>
      <c r="H683" s="24">
        <v>0</v>
      </c>
      <c r="I683" s="25" t="s">
        <v>125</v>
      </c>
      <c r="J683" s="1" t="s">
        <v>948</v>
      </c>
      <c r="K683" s="1" t="str">
        <f t="shared" si="10"/>
        <v>3.3.90.39.79.04.0001.000057-02 - 391</v>
      </c>
    </row>
    <row r="684" spans="1:11" ht="21" x14ac:dyDescent="0.25">
      <c r="A684" s="16" t="s">
        <v>261</v>
      </c>
      <c r="B684" s="16" t="s">
        <v>101</v>
      </c>
      <c r="C684" s="16" t="s">
        <v>185</v>
      </c>
      <c r="D684" s="16" t="s">
        <v>123</v>
      </c>
      <c r="E684" s="17" t="s">
        <v>221</v>
      </c>
      <c r="F684" s="16">
        <v>391</v>
      </c>
      <c r="G684" s="19" t="s">
        <v>177</v>
      </c>
      <c r="H684" s="24">
        <v>0</v>
      </c>
      <c r="I684" s="25" t="s">
        <v>125</v>
      </c>
      <c r="J684" s="1" t="s">
        <v>949</v>
      </c>
      <c r="K684" s="1" t="str">
        <f t="shared" si="10"/>
        <v>3.3.90.39.79.04.0001.000033-02 - 391</v>
      </c>
    </row>
    <row r="685" spans="1:11" ht="24" x14ac:dyDescent="0.25">
      <c r="A685" s="16" t="s">
        <v>193</v>
      </c>
      <c r="B685" s="16" t="s">
        <v>102</v>
      </c>
      <c r="C685" s="16" t="s">
        <v>276</v>
      </c>
      <c r="D685" s="16" t="s">
        <v>192</v>
      </c>
      <c r="E685" s="17" t="s">
        <v>127</v>
      </c>
      <c r="F685" s="16">
        <v>391</v>
      </c>
      <c r="G685" s="19" t="s">
        <v>177</v>
      </c>
      <c r="H685" s="24">
        <v>5</v>
      </c>
      <c r="I685" s="25" t="s">
        <v>126</v>
      </c>
      <c r="J685" s="1" t="s">
        <v>950</v>
      </c>
      <c r="K685" s="1" t="str">
        <f t="shared" si="10"/>
        <v>3.3.90.30.24.03.0021.000031-01 - 391</v>
      </c>
    </row>
    <row r="686" spans="1:11" ht="21" x14ac:dyDescent="0.25">
      <c r="A686" s="16" t="s">
        <v>231</v>
      </c>
      <c r="B686" s="16" t="s">
        <v>87</v>
      </c>
      <c r="C686" s="16" t="s">
        <v>185</v>
      </c>
      <c r="D686" s="16" t="s">
        <v>110</v>
      </c>
      <c r="E686" s="17" t="s">
        <v>221</v>
      </c>
      <c r="F686" s="16">
        <v>391</v>
      </c>
      <c r="G686" s="19" t="s">
        <v>177</v>
      </c>
      <c r="H686" s="24">
        <v>0</v>
      </c>
      <c r="I686" s="25" t="s">
        <v>125</v>
      </c>
      <c r="J686" s="1" t="s">
        <v>951</v>
      </c>
      <c r="K686" s="1" t="str">
        <f t="shared" si="10"/>
        <v>3.3.90.39.79.04.0001.000026-02 - 391</v>
      </c>
    </row>
    <row r="687" spans="1:11" ht="24" x14ac:dyDescent="0.25">
      <c r="A687" s="16" t="s">
        <v>227</v>
      </c>
      <c r="B687" s="16" t="s">
        <v>91</v>
      </c>
      <c r="C687" s="16" t="s">
        <v>185</v>
      </c>
      <c r="D687" s="16" t="s">
        <v>113</v>
      </c>
      <c r="E687" s="17" t="s">
        <v>221</v>
      </c>
      <c r="F687" s="16">
        <v>391</v>
      </c>
      <c r="G687" s="19" t="s">
        <v>177</v>
      </c>
      <c r="H687" s="24">
        <v>0</v>
      </c>
      <c r="I687" s="25" t="s">
        <v>125</v>
      </c>
      <c r="J687" s="1" t="s">
        <v>952</v>
      </c>
      <c r="K687" s="1" t="str">
        <f t="shared" si="10"/>
        <v>3.3.90.39.79.04.0001.000056-02 - 391</v>
      </c>
    </row>
    <row r="688" spans="1:11" ht="21" x14ac:dyDescent="0.25">
      <c r="A688" s="16" t="s">
        <v>243</v>
      </c>
      <c r="B688" s="16" t="s">
        <v>84</v>
      </c>
      <c r="C688" s="16" t="s">
        <v>185</v>
      </c>
      <c r="D688" s="16" t="s">
        <v>108</v>
      </c>
      <c r="E688" s="17" t="s">
        <v>221</v>
      </c>
      <c r="F688" s="16">
        <v>391</v>
      </c>
      <c r="G688" s="19" t="s">
        <v>177</v>
      </c>
      <c r="H688" s="24">
        <v>0</v>
      </c>
      <c r="I688" s="25" t="s">
        <v>125</v>
      </c>
      <c r="J688" s="1" t="s">
        <v>953</v>
      </c>
      <c r="K688" s="1" t="str">
        <f t="shared" si="10"/>
        <v>3.3.90.39.79.04.0001.000016-02 - 391</v>
      </c>
    </row>
    <row r="689" spans="1:11" ht="24" x14ac:dyDescent="0.25">
      <c r="A689" s="16" t="s">
        <v>222</v>
      </c>
      <c r="B689" s="16" t="s">
        <v>85</v>
      </c>
      <c r="C689" s="16" t="s">
        <v>185</v>
      </c>
      <c r="D689" s="16" t="s">
        <v>220</v>
      </c>
      <c r="E689" s="17" t="s">
        <v>221</v>
      </c>
      <c r="F689" s="16">
        <v>391</v>
      </c>
      <c r="G689" s="19" t="s">
        <v>177</v>
      </c>
      <c r="H689" s="24">
        <v>0</v>
      </c>
      <c r="I689" s="25" t="s">
        <v>125</v>
      </c>
      <c r="J689" s="1" t="s">
        <v>954</v>
      </c>
      <c r="K689" s="1" t="str">
        <f t="shared" si="10"/>
        <v>3.3.90.39.79.04.0001.000060-01 - 391</v>
      </c>
    </row>
    <row r="690" spans="1:11" ht="21" x14ac:dyDescent="0.25">
      <c r="A690" s="16" t="s">
        <v>255</v>
      </c>
      <c r="B690" s="16" t="s">
        <v>82</v>
      </c>
      <c r="C690" s="16" t="s">
        <v>185</v>
      </c>
      <c r="D690" s="16" t="s">
        <v>254</v>
      </c>
      <c r="E690" s="17" t="s">
        <v>221</v>
      </c>
      <c r="F690" s="16">
        <v>391</v>
      </c>
      <c r="G690" s="19" t="s">
        <v>177</v>
      </c>
      <c r="H690" s="24">
        <v>0</v>
      </c>
      <c r="I690" s="25" t="s">
        <v>125</v>
      </c>
      <c r="J690" s="1" t="s">
        <v>955</v>
      </c>
      <c r="K690" s="1" t="str">
        <f t="shared" si="10"/>
        <v>3.3.90.39.79.04.0001.000009-02 - 391</v>
      </c>
    </row>
    <row r="691" spans="1:11" ht="21" x14ac:dyDescent="0.25">
      <c r="A691" s="16" t="s">
        <v>250</v>
      </c>
      <c r="B691" s="16" t="s">
        <v>83</v>
      </c>
      <c r="C691" s="16" t="s">
        <v>185</v>
      </c>
      <c r="D691" s="16" t="s">
        <v>107</v>
      </c>
      <c r="E691" s="17" t="s">
        <v>221</v>
      </c>
      <c r="F691" s="16">
        <v>391</v>
      </c>
      <c r="G691" s="19" t="s">
        <v>177</v>
      </c>
      <c r="H691" s="24">
        <v>0</v>
      </c>
      <c r="I691" s="25" t="s">
        <v>125</v>
      </c>
      <c r="J691" s="1" t="s">
        <v>956</v>
      </c>
      <c r="K691" s="1" t="str">
        <f t="shared" si="10"/>
        <v>3.3.90.39.79.04.0001.000012-02 - 391</v>
      </c>
    </row>
    <row r="692" spans="1:11" ht="21" x14ac:dyDescent="0.25">
      <c r="A692" s="16" t="s">
        <v>256</v>
      </c>
      <c r="B692" s="16" t="s">
        <v>89</v>
      </c>
      <c r="C692" s="16" t="s">
        <v>185</v>
      </c>
      <c r="D692" s="16" t="s">
        <v>111</v>
      </c>
      <c r="E692" s="17" t="s">
        <v>221</v>
      </c>
      <c r="F692" s="16">
        <v>391</v>
      </c>
      <c r="G692" s="19" t="s">
        <v>177</v>
      </c>
      <c r="H692" s="24">
        <v>0</v>
      </c>
      <c r="I692" s="25" t="s">
        <v>125</v>
      </c>
      <c r="J692" s="1" t="s">
        <v>957</v>
      </c>
      <c r="K692" s="1" t="str">
        <f t="shared" si="10"/>
        <v>3.3.90.39.79.04.0001.000053-02 - 391</v>
      </c>
    </row>
    <row r="693" spans="1:11" ht="21" x14ac:dyDescent="0.25">
      <c r="A693" s="16" t="s">
        <v>246</v>
      </c>
      <c r="B693" s="16" t="s">
        <v>92</v>
      </c>
      <c r="C693" s="16" t="s">
        <v>185</v>
      </c>
      <c r="D693" s="16" t="s">
        <v>114</v>
      </c>
      <c r="E693" s="17" t="s">
        <v>221</v>
      </c>
      <c r="F693" s="16">
        <v>400</v>
      </c>
      <c r="G693" s="19" t="s">
        <v>178</v>
      </c>
      <c r="H693" s="24">
        <v>0</v>
      </c>
      <c r="I693" s="25" t="s">
        <v>125</v>
      </c>
      <c r="J693" s="1" t="s">
        <v>958</v>
      </c>
      <c r="K693" s="1" t="str">
        <f t="shared" si="10"/>
        <v>3.3.90.39.79.04.0001.000013-02 - 400</v>
      </c>
    </row>
    <row r="694" spans="1:11" ht="21" x14ac:dyDescent="0.25">
      <c r="A694" s="16" t="s">
        <v>249</v>
      </c>
      <c r="B694" s="16" t="s">
        <v>94</v>
      </c>
      <c r="C694" s="16" t="s">
        <v>185</v>
      </c>
      <c r="D694" s="16" t="s">
        <v>116</v>
      </c>
      <c r="E694" s="17" t="s">
        <v>221</v>
      </c>
      <c r="F694" s="16">
        <v>400</v>
      </c>
      <c r="G694" s="19" t="s">
        <v>178</v>
      </c>
      <c r="H694" s="24">
        <v>0</v>
      </c>
      <c r="I694" s="25" t="s">
        <v>125</v>
      </c>
      <c r="J694" s="1" t="s">
        <v>959</v>
      </c>
      <c r="K694" s="1" t="str">
        <f t="shared" si="10"/>
        <v>3.3.90.39.79.04.0001.000022-02 - 400</v>
      </c>
    </row>
    <row r="695" spans="1:11" ht="21" x14ac:dyDescent="0.25">
      <c r="A695" s="16" t="s">
        <v>247</v>
      </c>
      <c r="B695" s="16" t="s">
        <v>96</v>
      </c>
      <c r="C695" s="16" t="s">
        <v>185</v>
      </c>
      <c r="D695" s="16" t="s">
        <v>118</v>
      </c>
      <c r="E695" s="17" t="s">
        <v>221</v>
      </c>
      <c r="F695" s="16">
        <v>400</v>
      </c>
      <c r="G695" s="19" t="s">
        <v>178</v>
      </c>
      <c r="H695" s="24">
        <v>0</v>
      </c>
      <c r="I695" s="25" t="s">
        <v>125</v>
      </c>
      <c r="J695" s="1" t="s">
        <v>960</v>
      </c>
      <c r="K695" s="1" t="str">
        <f t="shared" si="10"/>
        <v>3.3.90.39.79.04.0001.000027-02 - 400</v>
      </c>
    </row>
    <row r="696" spans="1:11" ht="21" x14ac:dyDescent="0.25">
      <c r="A696" s="16" t="s">
        <v>258</v>
      </c>
      <c r="B696" s="16" t="s">
        <v>98</v>
      </c>
      <c r="C696" s="16" t="s">
        <v>185</v>
      </c>
      <c r="D696" s="16" t="s">
        <v>120</v>
      </c>
      <c r="E696" s="17" t="s">
        <v>221</v>
      </c>
      <c r="F696" s="16">
        <v>400</v>
      </c>
      <c r="G696" s="19" t="s">
        <v>178</v>
      </c>
      <c r="H696" s="24">
        <v>0</v>
      </c>
      <c r="I696" s="25" t="s">
        <v>125</v>
      </c>
      <c r="J696" s="1" t="s">
        <v>961</v>
      </c>
      <c r="K696" s="1" t="str">
        <f t="shared" si="10"/>
        <v>3.3.90.39.79.04.0001.000057-02 - 400</v>
      </c>
    </row>
    <row r="697" spans="1:11" ht="21" x14ac:dyDescent="0.25">
      <c r="A697" s="16" t="s">
        <v>261</v>
      </c>
      <c r="B697" s="16" t="s">
        <v>101</v>
      </c>
      <c r="C697" s="16" t="s">
        <v>185</v>
      </c>
      <c r="D697" s="16" t="s">
        <v>123</v>
      </c>
      <c r="E697" s="17" t="s">
        <v>221</v>
      </c>
      <c r="F697" s="16">
        <v>400</v>
      </c>
      <c r="G697" s="19" t="s">
        <v>178</v>
      </c>
      <c r="H697" s="24">
        <v>0</v>
      </c>
      <c r="I697" s="25" t="s">
        <v>125</v>
      </c>
      <c r="J697" s="1" t="s">
        <v>962</v>
      </c>
      <c r="K697" s="1" t="str">
        <f t="shared" si="10"/>
        <v>3.3.90.39.79.04.0001.000033-02 - 400</v>
      </c>
    </row>
    <row r="698" spans="1:11" ht="21" x14ac:dyDescent="0.25">
      <c r="A698" s="16" t="s">
        <v>259</v>
      </c>
      <c r="B698" s="16" t="s">
        <v>97</v>
      </c>
      <c r="C698" s="16" t="s">
        <v>185</v>
      </c>
      <c r="D698" s="16" t="s">
        <v>119</v>
      </c>
      <c r="E698" s="17" t="s">
        <v>221</v>
      </c>
      <c r="F698" s="16">
        <v>400</v>
      </c>
      <c r="G698" s="19" t="s">
        <v>178</v>
      </c>
      <c r="H698" s="24">
        <v>0</v>
      </c>
      <c r="I698" s="25" t="s">
        <v>125</v>
      </c>
      <c r="J698" s="1" t="s">
        <v>963</v>
      </c>
      <c r="K698" s="1" t="str">
        <f t="shared" si="10"/>
        <v>3.3.90.39.79.04.0001.000055-02 - 400</v>
      </c>
    </row>
    <row r="699" spans="1:11" ht="24" x14ac:dyDescent="0.25">
      <c r="A699" s="16" t="s">
        <v>193</v>
      </c>
      <c r="B699" s="16" t="s">
        <v>102</v>
      </c>
      <c r="C699" s="16" t="s">
        <v>276</v>
      </c>
      <c r="D699" s="16" t="s">
        <v>192</v>
      </c>
      <c r="E699" s="17" t="s">
        <v>127</v>
      </c>
      <c r="F699" s="16">
        <v>400</v>
      </c>
      <c r="G699" s="19" t="s">
        <v>178</v>
      </c>
      <c r="H699" s="24">
        <v>0</v>
      </c>
      <c r="I699" s="25" t="s">
        <v>126</v>
      </c>
      <c r="J699" s="1" t="s">
        <v>964</v>
      </c>
      <c r="K699" s="1" t="str">
        <f t="shared" si="10"/>
        <v>3.3.90.30.24.03.0021.000031-01 - 400</v>
      </c>
    </row>
    <row r="700" spans="1:11" ht="21" x14ac:dyDescent="0.25">
      <c r="A700" s="16" t="s">
        <v>255</v>
      </c>
      <c r="B700" s="16" t="s">
        <v>82</v>
      </c>
      <c r="C700" s="16" t="s">
        <v>185</v>
      </c>
      <c r="D700" s="16" t="s">
        <v>254</v>
      </c>
      <c r="E700" s="17" t="s">
        <v>221</v>
      </c>
      <c r="F700" s="16">
        <v>400</v>
      </c>
      <c r="G700" s="19" t="s">
        <v>178</v>
      </c>
      <c r="H700" s="24">
        <v>0</v>
      </c>
      <c r="I700" s="25" t="s">
        <v>125</v>
      </c>
      <c r="J700" s="1" t="s">
        <v>965</v>
      </c>
      <c r="K700" s="1" t="str">
        <f t="shared" si="10"/>
        <v>3.3.90.39.79.04.0001.000009-02 - 400</v>
      </c>
    </row>
    <row r="701" spans="1:11" ht="21" x14ac:dyDescent="0.25">
      <c r="A701" s="16" t="s">
        <v>250</v>
      </c>
      <c r="B701" s="16" t="s">
        <v>83</v>
      </c>
      <c r="C701" s="16" t="s">
        <v>185</v>
      </c>
      <c r="D701" s="16" t="s">
        <v>107</v>
      </c>
      <c r="E701" s="17" t="s">
        <v>221</v>
      </c>
      <c r="F701" s="16">
        <v>400</v>
      </c>
      <c r="G701" s="19" t="s">
        <v>178</v>
      </c>
      <c r="H701" s="24">
        <v>0</v>
      </c>
      <c r="I701" s="25" t="s">
        <v>125</v>
      </c>
      <c r="J701" s="1" t="s">
        <v>966</v>
      </c>
      <c r="K701" s="1" t="str">
        <f t="shared" si="10"/>
        <v>3.3.90.39.79.04.0001.000012-02 - 400</v>
      </c>
    </row>
    <row r="702" spans="1:11" ht="21" x14ac:dyDescent="0.25">
      <c r="A702" s="16" t="s">
        <v>231</v>
      </c>
      <c r="B702" s="16" t="s">
        <v>87</v>
      </c>
      <c r="C702" s="16" t="s">
        <v>185</v>
      </c>
      <c r="D702" s="16" t="s">
        <v>110</v>
      </c>
      <c r="E702" s="17" t="s">
        <v>221</v>
      </c>
      <c r="F702" s="16">
        <v>400</v>
      </c>
      <c r="G702" s="19" t="s">
        <v>178</v>
      </c>
      <c r="H702" s="24">
        <v>0</v>
      </c>
      <c r="I702" s="25" t="s">
        <v>125</v>
      </c>
      <c r="J702" s="1" t="s">
        <v>967</v>
      </c>
      <c r="K702" s="1" t="str">
        <f t="shared" si="10"/>
        <v>3.3.90.39.79.04.0001.000026-02 - 400</v>
      </c>
    </row>
    <row r="703" spans="1:11" ht="21" x14ac:dyDescent="0.25">
      <c r="A703" s="16" t="s">
        <v>252</v>
      </c>
      <c r="B703" s="16" t="s">
        <v>90</v>
      </c>
      <c r="C703" s="16" t="s">
        <v>185</v>
      </c>
      <c r="D703" s="16" t="s">
        <v>112</v>
      </c>
      <c r="E703" s="17" t="s">
        <v>221</v>
      </c>
      <c r="F703" s="16">
        <v>400</v>
      </c>
      <c r="G703" s="19" t="s">
        <v>178</v>
      </c>
      <c r="H703" s="24">
        <v>0</v>
      </c>
      <c r="I703" s="25" t="s">
        <v>125</v>
      </c>
      <c r="J703" s="1" t="s">
        <v>968</v>
      </c>
      <c r="K703" s="1" t="str">
        <f t="shared" si="10"/>
        <v>3.3.90.39.79.04.0001.000054-02 - 400</v>
      </c>
    </row>
    <row r="704" spans="1:11" ht="24" x14ac:dyDescent="0.25">
      <c r="A704" s="16" t="s">
        <v>227</v>
      </c>
      <c r="B704" s="16" t="s">
        <v>91</v>
      </c>
      <c r="C704" s="16" t="s">
        <v>185</v>
      </c>
      <c r="D704" s="16" t="s">
        <v>113</v>
      </c>
      <c r="E704" s="17" t="s">
        <v>221</v>
      </c>
      <c r="F704" s="16">
        <v>400</v>
      </c>
      <c r="G704" s="19" t="s">
        <v>178</v>
      </c>
      <c r="H704" s="24">
        <v>0</v>
      </c>
      <c r="I704" s="25" t="s">
        <v>125</v>
      </c>
      <c r="J704" s="1" t="s">
        <v>969</v>
      </c>
      <c r="K704" s="1" t="str">
        <f t="shared" si="10"/>
        <v>3.3.90.39.79.04.0001.000056-02 - 400</v>
      </c>
    </row>
    <row r="705" spans="1:11" ht="36" x14ac:dyDescent="0.25">
      <c r="A705" s="16" t="s">
        <v>195</v>
      </c>
      <c r="B705" s="16" t="s">
        <v>79</v>
      </c>
      <c r="C705" s="16" t="s">
        <v>276</v>
      </c>
      <c r="D705" s="16" t="s">
        <v>194</v>
      </c>
      <c r="E705" s="17" t="s">
        <v>127</v>
      </c>
      <c r="F705" s="16">
        <v>400</v>
      </c>
      <c r="G705" s="19" t="s">
        <v>178</v>
      </c>
      <c r="H705" s="24">
        <v>0</v>
      </c>
      <c r="I705" s="25" t="s">
        <v>126</v>
      </c>
      <c r="J705" s="1" t="s">
        <v>970</v>
      </c>
      <c r="K705" s="1" t="str">
        <f t="shared" si="10"/>
        <v>3.3.90.30.24.03.0021.000032-01 - 400</v>
      </c>
    </row>
    <row r="706" spans="1:11" ht="36" x14ac:dyDescent="0.25">
      <c r="A706" s="16" t="s">
        <v>197</v>
      </c>
      <c r="B706" s="16" t="s">
        <v>80</v>
      </c>
      <c r="C706" s="16" t="s">
        <v>276</v>
      </c>
      <c r="D706" s="16" t="s">
        <v>196</v>
      </c>
      <c r="E706" s="17" t="s">
        <v>127</v>
      </c>
      <c r="F706" s="16">
        <v>400</v>
      </c>
      <c r="G706" s="19" t="s">
        <v>178</v>
      </c>
      <c r="H706" s="24">
        <v>0</v>
      </c>
      <c r="I706" s="25" t="s">
        <v>126</v>
      </c>
      <c r="J706" s="1" t="s">
        <v>971</v>
      </c>
      <c r="K706" s="1" t="str">
        <f t="shared" si="10"/>
        <v>3.3.90.30.24.03.0021.000033-01 - 400</v>
      </c>
    </row>
    <row r="707" spans="1:11" ht="21" x14ac:dyDescent="0.25">
      <c r="A707" s="16" t="s">
        <v>230</v>
      </c>
      <c r="B707" s="16" t="s">
        <v>86</v>
      </c>
      <c r="C707" s="16" t="s">
        <v>185</v>
      </c>
      <c r="D707" s="16" t="s">
        <v>109</v>
      </c>
      <c r="E707" s="17" t="s">
        <v>221</v>
      </c>
      <c r="F707" s="16">
        <v>400</v>
      </c>
      <c r="G707" s="19" t="s">
        <v>178</v>
      </c>
      <c r="H707" s="24">
        <v>0</v>
      </c>
      <c r="I707" s="25" t="s">
        <v>125</v>
      </c>
      <c r="J707" s="1" t="s">
        <v>972</v>
      </c>
      <c r="K707" s="1" t="str">
        <f t="shared" ref="K707:K770" si="11">CONCATENATE(A707," - ",F707)</f>
        <v>3.3.90.39.79.04.0001.000020-02 - 400</v>
      </c>
    </row>
    <row r="708" spans="1:11" ht="24" x14ac:dyDescent="0.25">
      <c r="A708" s="16" t="s">
        <v>245</v>
      </c>
      <c r="B708" s="16" t="s">
        <v>105</v>
      </c>
      <c r="C708" s="16" t="s">
        <v>185</v>
      </c>
      <c r="D708" s="16" t="s">
        <v>244</v>
      </c>
      <c r="E708" s="17" t="s">
        <v>221</v>
      </c>
      <c r="F708" s="16">
        <v>400</v>
      </c>
      <c r="G708" s="19" t="s">
        <v>178</v>
      </c>
      <c r="H708" s="24">
        <v>0</v>
      </c>
      <c r="I708" s="25" t="s">
        <v>125</v>
      </c>
      <c r="J708" s="1" t="s">
        <v>973</v>
      </c>
      <c r="K708" s="1" t="str">
        <f t="shared" si="11"/>
        <v>3.3.90.39.79.04.0001.000069-01 - 400</v>
      </c>
    </row>
    <row r="709" spans="1:11" ht="21" x14ac:dyDescent="0.25">
      <c r="A709" s="16" t="s">
        <v>253</v>
      </c>
      <c r="B709" s="16" t="s">
        <v>81</v>
      </c>
      <c r="C709" s="16" t="s">
        <v>185</v>
      </c>
      <c r="D709" s="16" t="s">
        <v>106</v>
      </c>
      <c r="E709" s="17" t="s">
        <v>221</v>
      </c>
      <c r="F709" s="16">
        <v>400</v>
      </c>
      <c r="G709" s="19" t="s">
        <v>178</v>
      </c>
      <c r="H709" s="24">
        <v>0</v>
      </c>
      <c r="I709" s="25" t="s">
        <v>125</v>
      </c>
      <c r="J709" s="1" t="s">
        <v>974</v>
      </c>
      <c r="K709" s="1" t="str">
        <f t="shared" si="11"/>
        <v>3.3.90.39.79.04.0001.000005-02 - 400</v>
      </c>
    </row>
    <row r="710" spans="1:11" ht="24" x14ac:dyDescent="0.25">
      <c r="A710" s="16" t="s">
        <v>222</v>
      </c>
      <c r="B710" s="16" t="s">
        <v>85</v>
      </c>
      <c r="C710" s="16" t="s">
        <v>185</v>
      </c>
      <c r="D710" s="16" t="s">
        <v>220</v>
      </c>
      <c r="E710" s="17" t="s">
        <v>221</v>
      </c>
      <c r="F710" s="16">
        <v>400</v>
      </c>
      <c r="G710" s="19" t="s">
        <v>178</v>
      </c>
      <c r="H710" s="24">
        <v>0</v>
      </c>
      <c r="I710" s="25" t="s">
        <v>125</v>
      </c>
      <c r="J710" s="1" t="s">
        <v>975</v>
      </c>
      <c r="K710" s="1" t="str">
        <f t="shared" si="11"/>
        <v>3.3.90.39.79.04.0001.000060-01 - 400</v>
      </c>
    </row>
    <row r="711" spans="1:11" ht="24" x14ac:dyDescent="0.25">
      <c r="A711" s="16" t="s">
        <v>229</v>
      </c>
      <c r="B711" s="16" t="s">
        <v>88</v>
      </c>
      <c r="C711" s="16" t="s">
        <v>185</v>
      </c>
      <c r="D711" s="16" t="s">
        <v>228</v>
      </c>
      <c r="E711" s="17" t="s">
        <v>221</v>
      </c>
      <c r="F711" s="16">
        <v>400</v>
      </c>
      <c r="G711" s="19" t="s">
        <v>178</v>
      </c>
      <c r="H711" s="24">
        <v>0</v>
      </c>
      <c r="I711" s="25" t="s">
        <v>125</v>
      </c>
      <c r="J711" s="1" t="s">
        <v>976</v>
      </c>
      <c r="K711" s="1" t="str">
        <f t="shared" si="11"/>
        <v>3.3.90.39.79.04.0001.000063-01 - 400</v>
      </c>
    </row>
    <row r="712" spans="1:11" ht="21" x14ac:dyDescent="0.25">
      <c r="A712" s="16" t="s">
        <v>256</v>
      </c>
      <c r="B712" s="16" t="s">
        <v>89</v>
      </c>
      <c r="C712" s="16" t="s">
        <v>185</v>
      </c>
      <c r="D712" s="16" t="s">
        <v>111</v>
      </c>
      <c r="E712" s="17" t="s">
        <v>221</v>
      </c>
      <c r="F712" s="16">
        <v>400</v>
      </c>
      <c r="G712" s="19" t="s">
        <v>178</v>
      </c>
      <c r="H712" s="24">
        <v>0</v>
      </c>
      <c r="I712" s="25" t="s">
        <v>125</v>
      </c>
      <c r="J712" s="1" t="s">
        <v>977</v>
      </c>
      <c r="K712" s="1" t="str">
        <f t="shared" si="11"/>
        <v>3.3.90.39.79.04.0001.000053-02 - 400</v>
      </c>
    </row>
    <row r="713" spans="1:11" ht="36" x14ac:dyDescent="0.25">
      <c r="A713" s="16" t="s">
        <v>195</v>
      </c>
      <c r="B713" s="16" t="s">
        <v>79</v>
      </c>
      <c r="C713" s="16" t="s">
        <v>276</v>
      </c>
      <c r="D713" s="16" t="s">
        <v>194</v>
      </c>
      <c r="E713" s="17" t="s">
        <v>127</v>
      </c>
      <c r="F713" s="16">
        <v>401</v>
      </c>
      <c r="G713" s="19" t="s">
        <v>179</v>
      </c>
      <c r="H713" s="24">
        <v>0</v>
      </c>
      <c r="I713" s="25" t="s">
        <v>126</v>
      </c>
      <c r="J713" s="1" t="s">
        <v>978</v>
      </c>
      <c r="K713" s="1" t="str">
        <f t="shared" si="11"/>
        <v>3.3.90.30.24.03.0021.000032-01 - 401</v>
      </c>
    </row>
    <row r="714" spans="1:11" ht="36" x14ac:dyDescent="0.25">
      <c r="A714" s="16" t="s">
        <v>197</v>
      </c>
      <c r="B714" s="16" t="s">
        <v>80</v>
      </c>
      <c r="C714" s="16" t="s">
        <v>276</v>
      </c>
      <c r="D714" s="16" t="s">
        <v>196</v>
      </c>
      <c r="E714" s="17" t="s">
        <v>127</v>
      </c>
      <c r="F714" s="16">
        <v>401</v>
      </c>
      <c r="G714" s="19" t="s">
        <v>179</v>
      </c>
      <c r="H714" s="24">
        <v>0</v>
      </c>
      <c r="I714" s="25" t="s">
        <v>126</v>
      </c>
      <c r="J714" s="1" t="s">
        <v>979</v>
      </c>
      <c r="K714" s="1" t="str">
        <f t="shared" si="11"/>
        <v>3.3.90.30.24.03.0021.000033-01 - 401</v>
      </c>
    </row>
    <row r="715" spans="1:11" ht="21" x14ac:dyDescent="0.25">
      <c r="A715" s="16" t="s">
        <v>259</v>
      </c>
      <c r="B715" s="16" t="s">
        <v>97</v>
      </c>
      <c r="C715" s="16" t="s">
        <v>185</v>
      </c>
      <c r="D715" s="16" t="s">
        <v>119</v>
      </c>
      <c r="E715" s="17" t="s">
        <v>221</v>
      </c>
      <c r="F715" s="16">
        <v>410</v>
      </c>
      <c r="G715" s="19" t="s">
        <v>180</v>
      </c>
      <c r="H715" s="24">
        <v>2</v>
      </c>
      <c r="I715" s="25" t="s">
        <v>125</v>
      </c>
      <c r="J715" s="1" t="s">
        <v>980</v>
      </c>
      <c r="K715" s="1" t="str">
        <f t="shared" si="11"/>
        <v>3.3.90.39.79.04.0001.000055-02 - 410</v>
      </c>
    </row>
    <row r="716" spans="1:11" ht="21" x14ac:dyDescent="0.25">
      <c r="A716" s="16" t="s">
        <v>260</v>
      </c>
      <c r="B716" s="16" t="s">
        <v>99</v>
      </c>
      <c r="C716" s="16" t="s">
        <v>185</v>
      </c>
      <c r="D716" s="16" t="s">
        <v>121</v>
      </c>
      <c r="E716" s="17" t="s">
        <v>221</v>
      </c>
      <c r="F716" s="16">
        <v>410</v>
      </c>
      <c r="G716" s="19" t="s">
        <v>180</v>
      </c>
      <c r="H716" s="24">
        <v>2</v>
      </c>
      <c r="I716" s="25" t="s">
        <v>125</v>
      </c>
      <c r="J716" s="1" t="s">
        <v>981</v>
      </c>
      <c r="K716" s="1" t="str">
        <f t="shared" si="11"/>
        <v>3.3.90.39.79.04.0001.000058-02 - 410</v>
      </c>
    </row>
    <row r="717" spans="1:11" ht="21" x14ac:dyDescent="0.25">
      <c r="A717" s="16" t="s">
        <v>258</v>
      </c>
      <c r="B717" s="16" t="s">
        <v>98</v>
      </c>
      <c r="C717" s="16" t="s">
        <v>185</v>
      </c>
      <c r="D717" s="16" t="s">
        <v>120</v>
      </c>
      <c r="E717" s="17" t="s">
        <v>221</v>
      </c>
      <c r="F717" s="16">
        <v>410</v>
      </c>
      <c r="G717" s="19" t="s">
        <v>180</v>
      </c>
      <c r="H717" s="24">
        <v>31</v>
      </c>
      <c r="I717" s="25" t="s">
        <v>125</v>
      </c>
      <c r="J717" s="1" t="s">
        <v>982</v>
      </c>
      <c r="K717" s="1" t="str">
        <f t="shared" si="11"/>
        <v>3.3.90.39.79.04.0001.000057-02 - 410</v>
      </c>
    </row>
    <row r="718" spans="1:11" ht="21" x14ac:dyDescent="0.25">
      <c r="A718" s="16" t="s">
        <v>251</v>
      </c>
      <c r="B718" s="16" t="s">
        <v>100</v>
      </c>
      <c r="C718" s="16" t="s">
        <v>185</v>
      </c>
      <c r="D718" s="16" t="s">
        <v>122</v>
      </c>
      <c r="E718" s="17" t="s">
        <v>221</v>
      </c>
      <c r="F718" s="16">
        <v>410</v>
      </c>
      <c r="G718" s="19" t="s">
        <v>180</v>
      </c>
      <c r="H718" s="24">
        <v>5</v>
      </c>
      <c r="I718" s="25" t="s">
        <v>125</v>
      </c>
      <c r="J718" s="1" t="s">
        <v>983</v>
      </c>
      <c r="K718" s="1" t="str">
        <f t="shared" si="11"/>
        <v>3.3.90.39.79.04.0001.000059-02 - 410</v>
      </c>
    </row>
    <row r="719" spans="1:11" ht="21" x14ac:dyDescent="0.25">
      <c r="A719" s="16" t="s">
        <v>250</v>
      </c>
      <c r="B719" s="16" t="s">
        <v>83</v>
      </c>
      <c r="C719" s="16" t="s">
        <v>185</v>
      </c>
      <c r="D719" s="16" t="s">
        <v>107</v>
      </c>
      <c r="E719" s="17" t="s">
        <v>221</v>
      </c>
      <c r="F719" s="16">
        <v>410</v>
      </c>
      <c r="G719" s="19" t="s">
        <v>180</v>
      </c>
      <c r="H719" s="24">
        <v>10</v>
      </c>
      <c r="I719" s="25" t="s">
        <v>125</v>
      </c>
      <c r="J719" s="1" t="s">
        <v>984</v>
      </c>
      <c r="K719" s="1" t="str">
        <f t="shared" si="11"/>
        <v>3.3.90.39.79.04.0001.000012-02 - 410</v>
      </c>
    </row>
    <row r="720" spans="1:11" ht="21" x14ac:dyDescent="0.25">
      <c r="A720" s="16" t="s">
        <v>253</v>
      </c>
      <c r="B720" s="16" t="s">
        <v>81</v>
      </c>
      <c r="C720" s="16" t="s">
        <v>185</v>
      </c>
      <c r="D720" s="16" t="s">
        <v>106</v>
      </c>
      <c r="E720" s="17" t="s">
        <v>221</v>
      </c>
      <c r="F720" s="16">
        <v>410</v>
      </c>
      <c r="G720" s="19" t="s">
        <v>180</v>
      </c>
      <c r="H720" s="24">
        <v>11</v>
      </c>
      <c r="I720" s="25" t="s">
        <v>125</v>
      </c>
      <c r="J720" s="1" t="s">
        <v>985</v>
      </c>
      <c r="K720" s="1" t="str">
        <f t="shared" si="11"/>
        <v>3.3.90.39.79.04.0001.000005-02 - 410</v>
      </c>
    </row>
    <row r="721" spans="1:11" ht="24" x14ac:dyDescent="0.25">
      <c r="A721" s="16" t="s">
        <v>193</v>
      </c>
      <c r="B721" s="16" t="s">
        <v>102</v>
      </c>
      <c r="C721" s="16" t="s">
        <v>276</v>
      </c>
      <c r="D721" s="16" t="s">
        <v>192</v>
      </c>
      <c r="E721" s="17" t="s">
        <v>127</v>
      </c>
      <c r="F721" s="16">
        <v>410</v>
      </c>
      <c r="G721" s="19" t="s">
        <v>180</v>
      </c>
      <c r="H721" s="24">
        <v>0</v>
      </c>
      <c r="I721" s="25" t="s">
        <v>126</v>
      </c>
      <c r="J721" s="1" t="s">
        <v>986</v>
      </c>
      <c r="K721" s="1" t="str">
        <f t="shared" si="11"/>
        <v>3.3.90.30.24.03.0021.000031-01 - 410</v>
      </c>
    </row>
    <row r="722" spans="1:11" ht="21" x14ac:dyDescent="0.25">
      <c r="A722" s="16" t="s">
        <v>231</v>
      </c>
      <c r="B722" s="16" t="s">
        <v>87</v>
      </c>
      <c r="C722" s="16" t="s">
        <v>185</v>
      </c>
      <c r="D722" s="16" t="s">
        <v>110</v>
      </c>
      <c r="E722" s="17" t="s">
        <v>221</v>
      </c>
      <c r="F722" s="16">
        <v>410</v>
      </c>
      <c r="G722" s="19" t="s">
        <v>180</v>
      </c>
      <c r="H722" s="24">
        <v>30</v>
      </c>
      <c r="I722" s="25" t="s">
        <v>125</v>
      </c>
      <c r="J722" s="1" t="s">
        <v>987</v>
      </c>
      <c r="K722" s="1" t="str">
        <f t="shared" si="11"/>
        <v>3.3.90.39.79.04.0001.000026-02 - 410</v>
      </c>
    </row>
    <row r="723" spans="1:11" ht="21" x14ac:dyDescent="0.25">
      <c r="A723" s="16" t="s">
        <v>242</v>
      </c>
      <c r="B723" s="16" t="s">
        <v>103</v>
      </c>
      <c r="C723" s="16" t="s">
        <v>185</v>
      </c>
      <c r="D723" s="16" t="s">
        <v>124</v>
      </c>
      <c r="E723" s="17" t="s">
        <v>221</v>
      </c>
      <c r="F723" s="16">
        <v>410</v>
      </c>
      <c r="G723" s="19" t="s">
        <v>180</v>
      </c>
      <c r="H723" s="24">
        <v>40</v>
      </c>
      <c r="I723" s="25" t="s">
        <v>125</v>
      </c>
      <c r="J723" s="1" t="s">
        <v>988</v>
      </c>
      <c r="K723" s="1" t="str">
        <f t="shared" si="11"/>
        <v>3.3.90.39.79.04.0001.000018-02 - 410</v>
      </c>
    </row>
    <row r="724" spans="1:11" ht="21" x14ac:dyDescent="0.25">
      <c r="A724" s="16" t="s">
        <v>255</v>
      </c>
      <c r="B724" s="16" t="s">
        <v>82</v>
      </c>
      <c r="C724" s="16" t="s">
        <v>185</v>
      </c>
      <c r="D724" s="16" t="s">
        <v>254</v>
      </c>
      <c r="E724" s="17" t="s">
        <v>221</v>
      </c>
      <c r="F724" s="16">
        <v>410</v>
      </c>
      <c r="G724" s="19" t="s">
        <v>180</v>
      </c>
      <c r="H724" s="24">
        <v>45</v>
      </c>
      <c r="I724" s="25" t="s">
        <v>125</v>
      </c>
      <c r="J724" s="1" t="s">
        <v>989</v>
      </c>
      <c r="K724" s="1" t="str">
        <f t="shared" si="11"/>
        <v>3.3.90.39.79.04.0001.000009-02 - 410</v>
      </c>
    </row>
    <row r="725" spans="1:11" ht="36" x14ac:dyDescent="0.25">
      <c r="A725" s="16" t="s">
        <v>197</v>
      </c>
      <c r="B725" s="16" t="s">
        <v>80</v>
      </c>
      <c r="C725" s="16" t="s">
        <v>276</v>
      </c>
      <c r="D725" s="16" t="s">
        <v>196</v>
      </c>
      <c r="E725" s="17" t="s">
        <v>127</v>
      </c>
      <c r="F725" s="16">
        <v>410</v>
      </c>
      <c r="G725" s="19" t="s">
        <v>180</v>
      </c>
      <c r="H725" s="24">
        <v>0</v>
      </c>
      <c r="I725" s="25" t="s">
        <v>126</v>
      </c>
      <c r="J725" s="1" t="s">
        <v>990</v>
      </c>
      <c r="K725" s="1" t="str">
        <f t="shared" si="11"/>
        <v>3.3.90.30.24.03.0021.000033-01 - 410</v>
      </c>
    </row>
    <row r="726" spans="1:11" ht="36" x14ac:dyDescent="0.25">
      <c r="A726" s="16" t="s">
        <v>195</v>
      </c>
      <c r="B726" s="16" t="s">
        <v>79</v>
      </c>
      <c r="C726" s="16" t="s">
        <v>276</v>
      </c>
      <c r="D726" s="16" t="s">
        <v>194</v>
      </c>
      <c r="E726" s="17" t="s">
        <v>127</v>
      </c>
      <c r="F726" s="16">
        <v>410</v>
      </c>
      <c r="G726" s="19" t="s">
        <v>180</v>
      </c>
      <c r="H726" s="24">
        <v>0</v>
      </c>
      <c r="I726" s="25" t="s">
        <v>126</v>
      </c>
      <c r="J726" s="1" t="s">
        <v>991</v>
      </c>
      <c r="K726" s="1" t="str">
        <f t="shared" si="11"/>
        <v>3.3.90.30.24.03.0021.000032-01 - 410</v>
      </c>
    </row>
    <row r="727" spans="1:11" ht="21" x14ac:dyDescent="0.25">
      <c r="A727" s="16" t="s">
        <v>230</v>
      </c>
      <c r="B727" s="16" t="s">
        <v>86</v>
      </c>
      <c r="C727" s="16" t="s">
        <v>185</v>
      </c>
      <c r="D727" s="16" t="s">
        <v>109</v>
      </c>
      <c r="E727" s="17" t="s">
        <v>221</v>
      </c>
      <c r="F727" s="16">
        <v>410</v>
      </c>
      <c r="G727" s="19" t="s">
        <v>180</v>
      </c>
      <c r="H727" s="24">
        <v>150</v>
      </c>
      <c r="I727" s="25" t="s">
        <v>125</v>
      </c>
      <c r="J727" s="1" t="s">
        <v>992</v>
      </c>
      <c r="K727" s="1" t="str">
        <f t="shared" si="11"/>
        <v>3.3.90.39.79.04.0001.000020-02 - 410</v>
      </c>
    </row>
    <row r="728" spans="1:11" ht="24" x14ac:dyDescent="0.25">
      <c r="A728" s="16" t="s">
        <v>229</v>
      </c>
      <c r="B728" s="16" t="s">
        <v>88</v>
      </c>
      <c r="C728" s="16" t="s">
        <v>185</v>
      </c>
      <c r="D728" s="16" t="s">
        <v>228</v>
      </c>
      <c r="E728" s="17" t="s">
        <v>221</v>
      </c>
      <c r="F728" s="16">
        <v>410</v>
      </c>
      <c r="G728" s="19" t="s">
        <v>180</v>
      </c>
      <c r="H728" s="24">
        <v>160</v>
      </c>
      <c r="I728" s="25" t="s">
        <v>125</v>
      </c>
      <c r="J728" s="1" t="s">
        <v>993</v>
      </c>
      <c r="K728" s="1" t="str">
        <f t="shared" si="11"/>
        <v>3.3.90.39.79.04.0001.000063-01 - 410</v>
      </c>
    </row>
    <row r="729" spans="1:11" ht="24" x14ac:dyDescent="0.25">
      <c r="A729" s="16" t="s">
        <v>227</v>
      </c>
      <c r="B729" s="16" t="s">
        <v>91</v>
      </c>
      <c r="C729" s="16" t="s">
        <v>185</v>
      </c>
      <c r="D729" s="16" t="s">
        <v>113</v>
      </c>
      <c r="E729" s="17" t="s">
        <v>221</v>
      </c>
      <c r="F729" s="16">
        <v>410</v>
      </c>
      <c r="G729" s="19" t="s">
        <v>180</v>
      </c>
      <c r="H729" s="24">
        <v>160</v>
      </c>
      <c r="I729" s="25" t="s">
        <v>125</v>
      </c>
      <c r="J729" s="1" t="s">
        <v>994</v>
      </c>
      <c r="K729" s="1" t="str">
        <f t="shared" si="11"/>
        <v>3.3.90.39.79.04.0001.000056-02 - 410</v>
      </c>
    </row>
    <row r="730" spans="1:11" ht="24" x14ac:dyDescent="0.25">
      <c r="A730" s="16" t="s">
        <v>222</v>
      </c>
      <c r="B730" s="16" t="s">
        <v>85</v>
      </c>
      <c r="C730" s="16" t="s">
        <v>185</v>
      </c>
      <c r="D730" s="16" t="s">
        <v>220</v>
      </c>
      <c r="E730" s="17" t="s">
        <v>221</v>
      </c>
      <c r="F730" s="16">
        <v>410</v>
      </c>
      <c r="G730" s="19" t="s">
        <v>180</v>
      </c>
      <c r="H730" s="24">
        <v>170</v>
      </c>
      <c r="I730" s="25" t="s">
        <v>125</v>
      </c>
      <c r="J730" s="1" t="s">
        <v>995</v>
      </c>
      <c r="K730" s="1" t="str">
        <f t="shared" si="11"/>
        <v>3.3.90.39.79.04.0001.000060-01 - 410</v>
      </c>
    </row>
    <row r="731" spans="1:11" ht="24" x14ac:dyDescent="0.25">
      <c r="A731" s="16" t="s">
        <v>245</v>
      </c>
      <c r="B731" s="16" t="s">
        <v>105</v>
      </c>
      <c r="C731" s="16" t="s">
        <v>185</v>
      </c>
      <c r="D731" s="16" t="s">
        <v>244</v>
      </c>
      <c r="E731" s="17" t="s">
        <v>221</v>
      </c>
      <c r="F731" s="16">
        <v>410</v>
      </c>
      <c r="G731" s="19" t="s">
        <v>180</v>
      </c>
      <c r="H731" s="24">
        <v>220</v>
      </c>
      <c r="I731" s="25" t="s">
        <v>125</v>
      </c>
      <c r="J731" s="1" t="s">
        <v>996</v>
      </c>
      <c r="K731" s="1" t="str">
        <f t="shared" si="11"/>
        <v>3.3.90.39.79.04.0001.000069-01 - 410</v>
      </c>
    </row>
    <row r="732" spans="1:11" ht="21" x14ac:dyDescent="0.25">
      <c r="A732" s="16" t="s">
        <v>256</v>
      </c>
      <c r="B732" s="16" t="s">
        <v>89</v>
      </c>
      <c r="C732" s="16" t="s">
        <v>185</v>
      </c>
      <c r="D732" s="16" t="s">
        <v>111</v>
      </c>
      <c r="E732" s="17" t="s">
        <v>221</v>
      </c>
      <c r="F732" s="16">
        <v>410</v>
      </c>
      <c r="G732" s="19" t="s">
        <v>180</v>
      </c>
      <c r="H732" s="24">
        <v>310</v>
      </c>
      <c r="I732" s="25" t="s">
        <v>125</v>
      </c>
      <c r="J732" s="1" t="s">
        <v>997</v>
      </c>
      <c r="K732" s="1" t="str">
        <f t="shared" si="11"/>
        <v>3.3.90.39.79.04.0001.000053-02 - 410</v>
      </c>
    </row>
    <row r="733" spans="1:11" ht="21" x14ac:dyDescent="0.25">
      <c r="A733" s="16" t="s">
        <v>243</v>
      </c>
      <c r="B733" s="16" t="s">
        <v>84</v>
      </c>
      <c r="C733" s="16" t="s">
        <v>185</v>
      </c>
      <c r="D733" s="16" t="s">
        <v>108</v>
      </c>
      <c r="E733" s="17" t="s">
        <v>221</v>
      </c>
      <c r="F733" s="16">
        <v>410</v>
      </c>
      <c r="G733" s="19" t="s">
        <v>180</v>
      </c>
      <c r="H733" s="24">
        <v>320</v>
      </c>
      <c r="I733" s="25" t="s">
        <v>125</v>
      </c>
      <c r="J733" s="1" t="s">
        <v>998</v>
      </c>
      <c r="K733" s="1" t="str">
        <f t="shared" si="11"/>
        <v>3.3.90.39.79.04.0001.000016-02 - 410</v>
      </c>
    </row>
    <row r="734" spans="1:11" ht="21" x14ac:dyDescent="0.25">
      <c r="A734" s="16" t="s">
        <v>230</v>
      </c>
      <c r="B734" s="16" t="s">
        <v>86</v>
      </c>
      <c r="C734" s="16" t="s">
        <v>185</v>
      </c>
      <c r="D734" s="16" t="s">
        <v>109</v>
      </c>
      <c r="E734" s="17" t="s">
        <v>221</v>
      </c>
      <c r="F734" s="16">
        <v>413</v>
      </c>
      <c r="G734" s="19" t="s">
        <v>181</v>
      </c>
      <c r="H734" s="24">
        <v>5</v>
      </c>
      <c r="I734" s="25" t="s">
        <v>125</v>
      </c>
      <c r="J734" s="1" t="s">
        <v>999</v>
      </c>
      <c r="K734" s="1" t="str">
        <f t="shared" si="11"/>
        <v>3.3.90.39.79.04.0001.000020-02 - 413</v>
      </c>
    </row>
    <row r="735" spans="1:11" ht="24" x14ac:dyDescent="0.25">
      <c r="A735" s="16" t="s">
        <v>245</v>
      </c>
      <c r="B735" s="16" t="s">
        <v>105</v>
      </c>
      <c r="C735" s="16" t="s">
        <v>185</v>
      </c>
      <c r="D735" s="16" t="s">
        <v>244</v>
      </c>
      <c r="E735" s="17" t="s">
        <v>221</v>
      </c>
      <c r="F735" s="16">
        <v>413</v>
      </c>
      <c r="G735" s="19" t="s">
        <v>181</v>
      </c>
      <c r="H735" s="24">
        <v>5</v>
      </c>
      <c r="I735" s="25" t="s">
        <v>125</v>
      </c>
      <c r="J735" s="1" t="s">
        <v>1000</v>
      </c>
      <c r="K735" s="1" t="str">
        <f t="shared" si="11"/>
        <v>3.3.90.39.79.04.0001.000069-01 - 413</v>
      </c>
    </row>
    <row r="736" spans="1:11" ht="24" x14ac:dyDescent="0.25">
      <c r="A736" s="16" t="s">
        <v>222</v>
      </c>
      <c r="B736" s="16" t="s">
        <v>85</v>
      </c>
      <c r="C736" s="16" t="s">
        <v>185</v>
      </c>
      <c r="D736" s="16" t="s">
        <v>220</v>
      </c>
      <c r="E736" s="17" t="s">
        <v>221</v>
      </c>
      <c r="F736" s="16">
        <v>413</v>
      </c>
      <c r="G736" s="19" t="s">
        <v>181</v>
      </c>
      <c r="H736" s="24">
        <v>10</v>
      </c>
      <c r="I736" s="25" t="s">
        <v>125</v>
      </c>
      <c r="J736" s="1" t="s">
        <v>1001</v>
      </c>
      <c r="K736" s="1" t="str">
        <f t="shared" si="11"/>
        <v>3.3.90.39.79.04.0001.000060-01 - 413</v>
      </c>
    </row>
    <row r="737" spans="1:11" ht="21" x14ac:dyDescent="0.25">
      <c r="A737" s="16" t="s">
        <v>243</v>
      </c>
      <c r="B737" s="16" t="s">
        <v>84</v>
      </c>
      <c r="C737" s="16" t="s">
        <v>185</v>
      </c>
      <c r="D737" s="16" t="s">
        <v>108</v>
      </c>
      <c r="E737" s="17" t="s">
        <v>221</v>
      </c>
      <c r="F737" s="16">
        <v>413</v>
      </c>
      <c r="G737" s="19" t="s">
        <v>181</v>
      </c>
      <c r="H737" s="24">
        <v>30</v>
      </c>
      <c r="I737" s="25" t="s">
        <v>125</v>
      </c>
      <c r="J737" s="1" t="s">
        <v>1002</v>
      </c>
      <c r="K737" s="1" t="str">
        <f t="shared" si="11"/>
        <v>3.3.90.39.79.04.0001.000016-02 - 413</v>
      </c>
    </row>
    <row r="738" spans="1:11" ht="21" x14ac:dyDescent="0.25">
      <c r="A738" s="16" t="s">
        <v>256</v>
      </c>
      <c r="B738" s="16" t="s">
        <v>89</v>
      </c>
      <c r="C738" s="16" t="s">
        <v>185</v>
      </c>
      <c r="D738" s="16" t="s">
        <v>111</v>
      </c>
      <c r="E738" s="17" t="s">
        <v>221</v>
      </c>
      <c r="F738" s="16">
        <v>413</v>
      </c>
      <c r="G738" s="19" t="s">
        <v>181</v>
      </c>
      <c r="H738" s="24">
        <v>40</v>
      </c>
      <c r="I738" s="25" t="s">
        <v>125</v>
      </c>
      <c r="J738" s="1" t="s">
        <v>1003</v>
      </c>
      <c r="K738" s="1" t="str">
        <f t="shared" si="11"/>
        <v>3.3.90.39.79.04.0001.000053-02 - 413</v>
      </c>
    </row>
    <row r="739" spans="1:11" ht="21" x14ac:dyDescent="0.25">
      <c r="A739" s="16" t="s">
        <v>255</v>
      </c>
      <c r="B739" s="16" t="s">
        <v>82</v>
      </c>
      <c r="C739" s="16" t="s">
        <v>185</v>
      </c>
      <c r="D739" s="16" t="s">
        <v>254</v>
      </c>
      <c r="E739" s="17" t="s">
        <v>221</v>
      </c>
      <c r="F739" s="16">
        <v>417</v>
      </c>
      <c r="G739" s="19" t="s">
        <v>182</v>
      </c>
      <c r="H739" s="24">
        <v>0</v>
      </c>
      <c r="I739" s="25" t="s">
        <v>125</v>
      </c>
      <c r="J739" s="1" t="s">
        <v>1004</v>
      </c>
      <c r="K739" s="1" t="str">
        <f t="shared" si="11"/>
        <v>3.3.90.39.79.04.0001.000009-02 - 417</v>
      </c>
    </row>
    <row r="740" spans="1:11" ht="21" x14ac:dyDescent="0.25">
      <c r="A740" s="16" t="s">
        <v>231</v>
      </c>
      <c r="B740" s="16" t="s">
        <v>87</v>
      </c>
      <c r="C740" s="16" t="s">
        <v>185</v>
      </c>
      <c r="D740" s="16" t="s">
        <v>110</v>
      </c>
      <c r="E740" s="17" t="s">
        <v>221</v>
      </c>
      <c r="F740" s="16">
        <v>417</v>
      </c>
      <c r="G740" s="19" t="s">
        <v>182</v>
      </c>
      <c r="H740" s="24">
        <v>0</v>
      </c>
      <c r="I740" s="25" t="s">
        <v>125</v>
      </c>
      <c r="J740" s="1" t="s">
        <v>1005</v>
      </c>
      <c r="K740" s="1" t="str">
        <f t="shared" si="11"/>
        <v>3.3.90.39.79.04.0001.000026-02 - 417</v>
      </c>
    </row>
    <row r="741" spans="1:11" ht="21" x14ac:dyDescent="0.25">
      <c r="A741" s="16" t="s">
        <v>230</v>
      </c>
      <c r="B741" s="16" t="s">
        <v>86</v>
      </c>
      <c r="C741" s="16" t="s">
        <v>185</v>
      </c>
      <c r="D741" s="16" t="s">
        <v>109</v>
      </c>
      <c r="E741" s="17" t="s">
        <v>221</v>
      </c>
      <c r="F741" s="16">
        <v>417</v>
      </c>
      <c r="G741" s="19" t="s">
        <v>182</v>
      </c>
      <c r="H741" s="24">
        <v>0</v>
      </c>
      <c r="I741" s="25" t="s">
        <v>125</v>
      </c>
      <c r="J741" s="1" t="s">
        <v>1006</v>
      </c>
      <c r="K741" s="1" t="str">
        <f t="shared" si="11"/>
        <v>3.3.90.39.79.04.0001.000020-02 - 417</v>
      </c>
    </row>
    <row r="742" spans="1:11" ht="21" x14ac:dyDescent="0.25">
      <c r="A742" s="16" t="s">
        <v>243</v>
      </c>
      <c r="B742" s="16" t="s">
        <v>84</v>
      </c>
      <c r="C742" s="16" t="s">
        <v>185</v>
      </c>
      <c r="D742" s="16" t="s">
        <v>108</v>
      </c>
      <c r="E742" s="17" t="s">
        <v>221</v>
      </c>
      <c r="F742" s="16">
        <v>417</v>
      </c>
      <c r="G742" s="19" t="s">
        <v>182</v>
      </c>
      <c r="H742" s="24">
        <v>0</v>
      </c>
      <c r="I742" s="25" t="s">
        <v>125</v>
      </c>
      <c r="J742" s="1" t="s">
        <v>1007</v>
      </c>
      <c r="K742" s="1" t="str">
        <f t="shared" si="11"/>
        <v>3.3.90.39.79.04.0001.000016-02 - 417</v>
      </c>
    </row>
    <row r="743" spans="1:11" ht="24" x14ac:dyDescent="0.25">
      <c r="A743" s="16" t="s">
        <v>245</v>
      </c>
      <c r="B743" s="16" t="s">
        <v>105</v>
      </c>
      <c r="C743" s="16" t="s">
        <v>185</v>
      </c>
      <c r="D743" s="16" t="s">
        <v>244</v>
      </c>
      <c r="E743" s="17" t="s">
        <v>221</v>
      </c>
      <c r="F743" s="16">
        <v>417</v>
      </c>
      <c r="G743" s="19" t="s">
        <v>182</v>
      </c>
      <c r="H743" s="24">
        <v>0</v>
      </c>
      <c r="I743" s="25" t="s">
        <v>125</v>
      </c>
      <c r="J743" s="1" t="s">
        <v>1008</v>
      </c>
      <c r="K743" s="1" t="str">
        <f t="shared" si="11"/>
        <v>3.3.90.39.79.04.0001.000069-01 - 417</v>
      </c>
    </row>
    <row r="744" spans="1:11" ht="24" x14ac:dyDescent="0.25">
      <c r="A744" s="16" t="s">
        <v>227</v>
      </c>
      <c r="B744" s="16" t="s">
        <v>91</v>
      </c>
      <c r="C744" s="16" t="s">
        <v>185</v>
      </c>
      <c r="D744" s="16" t="s">
        <v>113</v>
      </c>
      <c r="E744" s="17" t="s">
        <v>221</v>
      </c>
      <c r="F744" s="16">
        <v>417</v>
      </c>
      <c r="G744" s="19" t="s">
        <v>182</v>
      </c>
      <c r="H744" s="24">
        <v>0</v>
      </c>
      <c r="I744" s="25" t="s">
        <v>125</v>
      </c>
      <c r="J744" s="1" t="s">
        <v>1009</v>
      </c>
      <c r="K744" s="1" t="str">
        <f t="shared" si="11"/>
        <v>3.3.90.39.79.04.0001.000056-02 - 417</v>
      </c>
    </row>
    <row r="745" spans="1:11" ht="24" x14ac:dyDescent="0.25">
      <c r="A745" s="16" t="s">
        <v>229</v>
      </c>
      <c r="B745" s="16" t="s">
        <v>88</v>
      </c>
      <c r="C745" s="16" t="s">
        <v>185</v>
      </c>
      <c r="D745" s="16" t="s">
        <v>228</v>
      </c>
      <c r="E745" s="17" t="s">
        <v>221</v>
      </c>
      <c r="F745" s="16">
        <v>417</v>
      </c>
      <c r="G745" s="19" t="s">
        <v>182</v>
      </c>
      <c r="H745" s="24">
        <v>0</v>
      </c>
      <c r="I745" s="25" t="s">
        <v>125</v>
      </c>
      <c r="J745" s="1" t="s">
        <v>1010</v>
      </c>
      <c r="K745" s="1" t="str">
        <f t="shared" si="11"/>
        <v>3.3.90.39.79.04.0001.000063-01 - 417</v>
      </c>
    </row>
    <row r="746" spans="1:11" ht="21" x14ac:dyDescent="0.25">
      <c r="A746" s="16" t="s">
        <v>253</v>
      </c>
      <c r="B746" s="16" t="s">
        <v>81</v>
      </c>
      <c r="C746" s="16" t="s">
        <v>185</v>
      </c>
      <c r="D746" s="16" t="s">
        <v>106</v>
      </c>
      <c r="E746" s="17" t="s">
        <v>221</v>
      </c>
      <c r="F746" s="16">
        <v>417</v>
      </c>
      <c r="G746" s="19" t="s">
        <v>182</v>
      </c>
      <c r="H746" s="24">
        <v>0</v>
      </c>
      <c r="I746" s="25" t="s">
        <v>125</v>
      </c>
      <c r="J746" s="1" t="s">
        <v>1011</v>
      </c>
      <c r="K746" s="1" t="str">
        <f t="shared" si="11"/>
        <v>3.3.90.39.79.04.0001.000005-02 - 417</v>
      </c>
    </row>
    <row r="747" spans="1:11" ht="21" x14ac:dyDescent="0.25">
      <c r="A747" s="16" t="s">
        <v>256</v>
      </c>
      <c r="B747" s="16" t="s">
        <v>89</v>
      </c>
      <c r="C747" s="16" t="s">
        <v>185</v>
      </c>
      <c r="D747" s="16" t="s">
        <v>111</v>
      </c>
      <c r="E747" s="17" t="s">
        <v>221</v>
      </c>
      <c r="F747" s="16">
        <v>417</v>
      </c>
      <c r="G747" s="19" t="s">
        <v>182</v>
      </c>
      <c r="H747" s="24">
        <v>0</v>
      </c>
      <c r="I747" s="25" t="s">
        <v>125</v>
      </c>
      <c r="J747" s="1" t="s">
        <v>1012</v>
      </c>
      <c r="K747" s="1" t="str">
        <f t="shared" si="11"/>
        <v>3.3.90.39.79.04.0001.000053-02 - 417</v>
      </c>
    </row>
    <row r="748" spans="1:11" ht="21" x14ac:dyDescent="0.25">
      <c r="A748" s="16" t="s">
        <v>246</v>
      </c>
      <c r="B748" s="16" t="s">
        <v>92</v>
      </c>
      <c r="C748" s="16" t="s">
        <v>185</v>
      </c>
      <c r="D748" s="16" t="s">
        <v>114</v>
      </c>
      <c r="E748" s="17" t="s">
        <v>221</v>
      </c>
      <c r="F748" s="16">
        <v>431</v>
      </c>
      <c r="G748" s="19" t="s">
        <v>183</v>
      </c>
      <c r="H748" s="24">
        <v>2</v>
      </c>
      <c r="I748" s="25" t="s">
        <v>125</v>
      </c>
      <c r="J748" s="1" t="s">
        <v>1013</v>
      </c>
      <c r="K748" s="1" t="str">
        <f t="shared" si="11"/>
        <v>3.3.90.39.79.04.0001.000013-02 - 431</v>
      </c>
    </row>
    <row r="749" spans="1:11" ht="21" x14ac:dyDescent="0.25">
      <c r="A749" s="16" t="s">
        <v>248</v>
      </c>
      <c r="B749" s="16" t="s">
        <v>93</v>
      </c>
      <c r="C749" s="16" t="s">
        <v>185</v>
      </c>
      <c r="D749" s="16" t="s">
        <v>115</v>
      </c>
      <c r="E749" s="17" t="s">
        <v>221</v>
      </c>
      <c r="F749" s="16">
        <v>431</v>
      </c>
      <c r="G749" s="19" t="s">
        <v>183</v>
      </c>
      <c r="H749" s="24">
        <v>2</v>
      </c>
      <c r="I749" s="25" t="s">
        <v>125</v>
      </c>
      <c r="J749" s="1" t="s">
        <v>1014</v>
      </c>
      <c r="K749" s="1" t="str">
        <f t="shared" si="11"/>
        <v>3.3.90.39.79.04.0001.000017-02 - 431</v>
      </c>
    </row>
    <row r="750" spans="1:11" ht="21" x14ac:dyDescent="0.25">
      <c r="A750" s="16" t="s">
        <v>249</v>
      </c>
      <c r="B750" s="16" t="s">
        <v>94</v>
      </c>
      <c r="C750" s="16" t="s">
        <v>185</v>
      </c>
      <c r="D750" s="16" t="s">
        <v>116</v>
      </c>
      <c r="E750" s="17" t="s">
        <v>221</v>
      </c>
      <c r="F750" s="16">
        <v>431</v>
      </c>
      <c r="G750" s="19" t="s">
        <v>183</v>
      </c>
      <c r="H750" s="24">
        <v>2</v>
      </c>
      <c r="I750" s="25" t="s">
        <v>125</v>
      </c>
      <c r="J750" s="1" t="s">
        <v>1015</v>
      </c>
      <c r="K750" s="1" t="str">
        <f t="shared" si="11"/>
        <v>3.3.90.39.79.04.0001.000022-02 - 431</v>
      </c>
    </row>
    <row r="751" spans="1:11" ht="21" x14ac:dyDescent="0.25">
      <c r="A751" s="16" t="s">
        <v>247</v>
      </c>
      <c r="B751" s="16" t="s">
        <v>96</v>
      </c>
      <c r="C751" s="16" t="s">
        <v>185</v>
      </c>
      <c r="D751" s="16" t="s">
        <v>118</v>
      </c>
      <c r="E751" s="17" t="s">
        <v>221</v>
      </c>
      <c r="F751" s="16">
        <v>431</v>
      </c>
      <c r="G751" s="19" t="s">
        <v>183</v>
      </c>
      <c r="H751" s="24">
        <v>2</v>
      </c>
      <c r="I751" s="25" t="s">
        <v>125</v>
      </c>
      <c r="J751" s="1" t="s">
        <v>1016</v>
      </c>
      <c r="K751" s="1" t="str">
        <f t="shared" si="11"/>
        <v>3.3.90.39.79.04.0001.000027-02 - 431</v>
      </c>
    </row>
    <row r="752" spans="1:11" ht="21" x14ac:dyDescent="0.25">
      <c r="A752" s="16" t="s">
        <v>257</v>
      </c>
      <c r="B752" s="16" t="s">
        <v>95</v>
      </c>
      <c r="C752" s="16" t="s">
        <v>185</v>
      </c>
      <c r="D752" s="16" t="s">
        <v>117</v>
      </c>
      <c r="E752" s="17" t="s">
        <v>221</v>
      </c>
      <c r="F752" s="16">
        <v>431</v>
      </c>
      <c r="G752" s="19" t="s">
        <v>183</v>
      </c>
      <c r="H752" s="24">
        <v>20</v>
      </c>
      <c r="I752" s="25" t="s">
        <v>125</v>
      </c>
      <c r="J752" s="1" t="s">
        <v>1017</v>
      </c>
      <c r="K752" s="1" t="str">
        <f t="shared" si="11"/>
        <v>3.3.90.39.79.04.0001.000023-02 - 431</v>
      </c>
    </row>
    <row r="753" spans="1:11" ht="21" x14ac:dyDescent="0.25">
      <c r="A753" s="16" t="s">
        <v>261</v>
      </c>
      <c r="B753" s="16" t="s">
        <v>101</v>
      </c>
      <c r="C753" s="16" t="s">
        <v>185</v>
      </c>
      <c r="D753" s="16" t="s">
        <v>123</v>
      </c>
      <c r="E753" s="17" t="s">
        <v>221</v>
      </c>
      <c r="F753" s="16">
        <v>431</v>
      </c>
      <c r="G753" s="19" t="s">
        <v>183</v>
      </c>
      <c r="H753" s="24">
        <v>10</v>
      </c>
      <c r="I753" s="25" t="s">
        <v>125</v>
      </c>
      <c r="J753" s="1" t="s">
        <v>1018</v>
      </c>
      <c r="K753" s="1" t="str">
        <f t="shared" si="11"/>
        <v>3.3.90.39.79.04.0001.000033-02 - 431</v>
      </c>
    </row>
    <row r="754" spans="1:11" ht="21" x14ac:dyDescent="0.25">
      <c r="A754" s="16" t="s">
        <v>259</v>
      </c>
      <c r="B754" s="16" t="s">
        <v>97</v>
      </c>
      <c r="C754" s="16" t="s">
        <v>185</v>
      </c>
      <c r="D754" s="16" t="s">
        <v>119</v>
      </c>
      <c r="E754" s="17" t="s">
        <v>221</v>
      </c>
      <c r="F754" s="16">
        <v>431</v>
      </c>
      <c r="G754" s="19" t="s">
        <v>183</v>
      </c>
      <c r="H754" s="24">
        <v>10</v>
      </c>
      <c r="I754" s="25" t="s">
        <v>125</v>
      </c>
      <c r="J754" s="1" t="s">
        <v>1019</v>
      </c>
      <c r="K754" s="1" t="str">
        <f t="shared" si="11"/>
        <v>3.3.90.39.79.04.0001.000055-02 - 431</v>
      </c>
    </row>
    <row r="755" spans="1:11" ht="21" x14ac:dyDescent="0.25">
      <c r="A755" s="16" t="s">
        <v>260</v>
      </c>
      <c r="B755" s="16" t="s">
        <v>99</v>
      </c>
      <c r="C755" s="16" t="s">
        <v>185</v>
      </c>
      <c r="D755" s="16" t="s">
        <v>121</v>
      </c>
      <c r="E755" s="17" t="s">
        <v>221</v>
      </c>
      <c r="F755" s="16">
        <v>431</v>
      </c>
      <c r="G755" s="19" t="s">
        <v>183</v>
      </c>
      <c r="H755" s="24">
        <v>10</v>
      </c>
      <c r="I755" s="25" t="s">
        <v>125</v>
      </c>
      <c r="J755" s="1" t="s">
        <v>1020</v>
      </c>
      <c r="K755" s="1" t="str">
        <f t="shared" si="11"/>
        <v>3.3.90.39.79.04.0001.000058-02 - 431</v>
      </c>
    </row>
    <row r="756" spans="1:11" ht="21" x14ac:dyDescent="0.25">
      <c r="A756" s="16" t="s">
        <v>251</v>
      </c>
      <c r="B756" s="16" t="s">
        <v>100</v>
      </c>
      <c r="C756" s="16" t="s">
        <v>185</v>
      </c>
      <c r="D756" s="16" t="s">
        <v>122</v>
      </c>
      <c r="E756" s="17" t="s">
        <v>221</v>
      </c>
      <c r="F756" s="16">
        <v>431</v>
      </c>
      <c r="G756" s="19" t="s">
        <v>183</v>
      </c>
      <c r="H756" s="24">
        <v>10</v>
      </c>
      <c r="I756" s="25" t="s">
        <v>125</v>
      </c>
      <c r="J756" s="1" t="s">
        <v>1021</v>
      </c>
      <c r="K756" s="1" t="str">
        <f t="shared" si="11"/>
        <v>3.3.90.39.79.04.0001.000059-02 - 431</v>
      </c>
    </row>
    <row r="757" spans="1:11" ht="21" x14ac:dyDescent="0.25">
      <c r="A757" s="16" t="s">
        <v>242</v>
      </c>
      <c r="B757" s="16" t="s">
        <v>103</v>
      </c>
      <c r="C757" s="16" t="s">
        <v>185</v>
      </c>
      <c r="D757" s="16" t="s">
        <v>124</v>
      </c>
      <c r="E757" s="17" t="s">
        <v>221</v>
      </c>
      <c r="F757" s="16">
        <v>431</v>
      </c>
      <c r="G757" s="19" t="s">
        <v>183</v>
      </c>
      <c r="H757" s="24">
        <v>20</v>
      </c>
      <c r="I757" s="25" t="s">
        <v>125</v>
      </c>
      <c r="J757" s="1" t="s">
        <v>1022</v>
      </c>
      <c r="K757" s="1" t="str">
        <f t="shared" si="11"/>
        <v>3.3.90.39.79.04.0001.000018-02 - 431</v>
      </c>
    </row>
    <row r="758" spans="1:11" ht="21" x14ac:dyDescent="0.25">
      <c r="A758" s="16" t="s">
        <v>230</v>
      </c>
      <c r="B758" s="16" t="s">
        <v>86</v>
      </c>
      <c r="C758" s="16" t="s">
        <v>185</v>
      </c>
      <c r="D758" s="16" t="s">
        <v>109</v>
      </c>
      <c r="E758" s="17" t="s">
        <v>221</v>
      </c>
      <c r="F758" s="16">
        <v>431</v>
      </c>
      <c r="G758" s="19" t="s">
        <v>183</v>
      </c>
      <c r="H758" s="24">
        <v>20</v>
      </c>
      <c r="I758" s="25" t="s">
        <v>125</v>
      </c>
      <c r="J758" s="1" t="s">
        <v>1023</v>
      </c>
      <c r="K758" s="1" t="str">
        <f t="shared" si="11"/>
        <v>3.3.90.39.79.04.0001.000020-02 - 431</v>
      </c>
    </row>
    <row r="759" spans="1:11" ht="24" x14ac:dyDescent="0.25">
      <c r="A759" s="16" t="s">
        <v>245</v>
      </c>
      <c r="B759" s="16" t="s">
        <v>105</v>
      </c>
      <c r="C759" s="16" t="s">
        <v>185</v>
      </c>
      <c r="D759" s="16" t="s">
        <v>244</v>
      </c>
      <c r="E759" s="17" t="s">
        <v>221</v>
      </c>
      <c r="F759" s="16">
        <v>431</v>
      </c>
      <c r="G759" s="19" t="s">
        <v>183</v>
      </c>
      <c r="H759" s="24">
        <v>20</v>
      </c>
      <c r="I759" s="25" t="s">
        <v>125</v>
      </c>
      <c r="J759" s="1" t="s">
        <v>1024</v>
      </c>
      <c r="K759" s="1" t="str">
        <f t="shared" si="11"/>
        <v>3.3.90.39.79.04.0001.000069-01 - 431</v>
      </c>
    </row>
    <row r="760" spans="1:11" ht="21" x14ac:dyDescent="0.25">
      <c r="A760" s="16" t="s">
        <v>258</v>
      </c>
      <c r="B760" s="16" t="s">
        <v>98</v>
      </c>
      <c r="C760" s="16" t="s">
        <v>185</v>
      </c>
      <c r="D760" s="16" t="s">
        <v>120</v>
      </c>
      <c r="E760" s="17" t="s">
        <v>221</v>
      </c>
      <c r="F760" s="16">
        <v>431</v>
      </c>
      <c r="G760" s="19" t="s">
        <v>183</v>
      </c>
      <c r="H760" s="24">
        <v>20</v>
      </c>
      <c r="I760" s="25" t="s">
        <v>125</v>
      </c>
      <c r="J760" s="1" t="s">
        <v>1025</v>
      </c>
      <c r="K760" s="1" t="str">
        <f t="shared" si="11"/>
        <v>3.3.90.39.79.04.0001.000057-02 - 431</v>
      </c>
    </row>
    <row r="761" spans="1:11" ht="24" x14ac:dyDescent="0.25">
      <c r="A761" s="16" t="s">
        <v>193</v>
      </c>
      <c r="B761" s="16" t="s">
        <v>102</v>
      </c>
      <c r="C761" s="16" t="s">
        <v>276</v>
      </c>
      <c r="D761" s="16" t="s">
        <v>192</v>
      </c>
      <c r="E761" s="17" t="s">
        <v>127</v>
      </c>
      <c r="F761" s="16">
        <v>431</v>
      </c>
      <c r="G761" s="19" t="s">
        <v>183</v>
      </c>
      <c r="H761" s="24">
        <v>50</v>
      </c>
      <c r="I761" s="25" t="s">
        <v>126</v>
      </c>
      <c r="J761" s="1" t="s">
        <v>1026</v>
      </c>
      <c r="K761" s="1" t="str">
        <f t="shared" si="11"/>
        <v>3.3.90.30.24.03.0021.000031-01 - 431</v>
      </c>
    </row>
    <row r="762" spans="1:11" ht="21" x14ac:dyDescent="0.25">
      <c r="A762" s="16" t="s">
        <v>243</v>
      </c>
      <c r="B762" s="16" t="s">
        <v>84</v>
      </c>
      <c r="C762" s="16" t="s">
        <v>185</v>
      </c>
      <c r="D762" s="16" t="s">
        <v>108</v>
      </c>
      <c r="E762" s="17" t="s">
        <v>221</v>
      </c>
      <c r="F762" s="16">
        <v>431</v>
      </c>
      <c r="G762" s="19" t="s">
        <v>183</v>
      </c>
      <c r="H762" s="24">
        <v>50</v>
      </c>
      <c r="I762" s="25" t="s">
        <v>125</v>
      </c>
      <c r="J762" s="1" t="s">
        <v>1027</v>
      </c>
      <c r="K762" s="1" t="str">
        <f t="shared" si="11"/>
        <v>3.3.90.39.79.04.0001.000016-02 - 431</v>
      </c>
    </row>
    <row r="763" spans="1:11" ht="21" x14ac:dyDescent="0.25">
      <c r="A763" s="16" t="s">
        <v>231</v>
      </c>
      <c r="B763" s="16" t="s">
        <v>87</v>
      </c>
      <c r="C763" s="16" t="s">
        <v>185</v>
      </c>
      <c r="D763" s="16" t="s">
        <v>110</v>
      </c>
      <c r="E763" s="17" t="s">
        <v>221</v>
      </c>
      <c r="F763" s="16">
        <v>431</v>
      </c>
      <c r="G763" s="19" t="s">
        <v>183</v>
      </c>
      <c r="H763" s="24">
        <v>50</v>
      </c>
      <c r="I763" s="25" t="s">
        <v>125</v>
      </c>
      <c r="J763" s="1" t="s">
        <v>1028</v>
      </c>
      <c r="K763" s="1" t="str">
        <f t="shared" si="11"/>
        <v>3.3.90.39.79.04.0001.000026-02 - 431</v>
      </c>
    </row>
    <row r="764" spans="1:11" ht="24" x14ac:dyDescent="0.25">
      <c r="A764" s="16" t="s">
        <v>229</v>
      </c>
      <c r="B764" s="16" t="s">
        <v>88</v>
      </c>
      <c r="C764" s="16" t="s">
        <v>185</v>
      </c>
      <c r="D764" s="16" t="s">
        <v>228</v>
      </c>
      <c r="E764" s="17" t="s">
        <v>221</v>
      </c>
      <c r="F764" s="16">
        <v>431</v>
      </c>
      <c r="G764" s="19" t="s">
        <v>183</v>
      </c>
      <c r="H764" s="24">
        <v>50</v>
      </c>
      <c r="I764" s="25" t="s">
        <v>125</v>
      </c>
      <c r="J764" s="1" t="s">
        <v>1029</v>
      </c>
      <c r="K764" s="1" t="str">
        <f t="shared" si="11"/>
        <v>3.3.90.39.79.04.0001.000063-01 - 431</v>
      </c>
    </row>
    <row r="765" spans="1:11" ht="21" x14ac:dyDescent="0.25">
      <c r="A765" s="16" t="s">
        <v>255</v>
      </c>
      <c r="B765" s="16" t="s">
        <v>82</v>
      </c>
      <c r="C765" s="16" t="s">
        <v>185</v>
      </c>
      <c r="D765" s="16" t="s">
        <v>254</v>
      </c>
      <c r="E765" s="17" t="s">
        <v>221</v>
      </c>
      <c r="F765" s="16">
        <v>431</v>
      </c>
      <c r="G765" s="19" t="s">
        <v>183</v>
      </c>
      <c r="H765" s="24">
        <v>100</v>
      </c>
      <c r="I765" s="25" t="s">
        <v>125</v>
      </c>
      <c r="J765" s="1" t="s">
        <v>1030</v>
      </c>
      <c r="K765" s="1" t="str">
        <f t="shared" si="11"/>
        <v>3.3.90.39.79.04.0001.000009-02 - 431</v>
      </c>
    </row>
    <row r="766" spans="1:11" ht="24" x14ac:dyDescent="0.25">
      <c r="A766" s="16" t="s">
        <v>222</v>
      </c>
      <c r="B766" s="16" t="s">
        <v>85</v>
      </c>
      <c r="C766" s="16" t="s">
        <v>185</v>
      </c>
      <c r="D766" s="16" t="s">
        <v>220</v>
      </c>
      <c r="E766" s="17" t="s">
        <v>221</v>
      </c>
      <c r="F766" s="16">
        <v>431</v>
      </c>
      <c r="G766" s="19" t="s">
        <v>183</v>
      </c>
      <c r="H766" s="24">
        <v>120</v>
      </c>
      <c r="I766" s="25" t="s">
        <v>125</v>
      </c>
      <c r="J766" s="1" t="s">
        <v>1031</v>
      </c>
      <c r="K766" s="1" t="str">
        <f t="shared" si="11"/>
        <v>3.3.90.39.79.04.0001.000060-01 - 431</v>
      </c>
    </row>
    <row r="767" spans="1:11" ht="36" x14ac:dyDescent="0.25">
      <c r="A767" s="16" t="s">
        <v>195</v>
      </c>
      <c r="B767" s="16" t="s">
        <v>79</v>
      </c>
      <c r="C767" s="16" t="s">
        <v>276</v>
      </c>
      <c r="D767" s="16" t="s">
        <v>194</v>
      </c>
      <c r="E767" s="17" t="s">
        <v>127</v>
      </c>
      <c r="F767" s="16">
        <v>431</v>
      </c>
      <c r="G767" s="19" t="s">
        <v>183</v>
      </c>
      <c r="H767" s="24">
        <v>125</v>
      </c>
      <c r="I767" s="25" t="s">
        <v>126</v>
      </c>
      <c r="J767" s="1" t="s">
        <v>1032</v>
      </c>
      <c r="K767" s="1" t="str">
        <f t="shared" si="11"/>
        <v>3.3.90.30.24.03.0021.000032-01 - 431</v>
      </c>
    </row>
    <row r="768" spans="1:11" ht="24" x14ac:dyDescent="0.25">
      <c r="A768" s="16" t="s">
        <v>227</v>
      </c>
      <c r="B768" s="16" t="s">
        <v>91</v>
      </c>
      <c r="C768" s="16" t="s">
        <v>185</v>
      </c>
      <c r="D768" s="16" t="s">
        <v>113</v>
      </c>
      <c r="E768" s="17" t="s">
        <v>221</v>
      </c>
      <c r="F768" s="16">
        <v>431</v>
      </c>
      <c r="G768" s="19" t="s">
        <v>183</v>
      </c>
      <c r="H768" s="24">
        <v>150</v>
      </c>
      <c r="I768" s="25" t="s">
        <v>125</v>
      </c>
      <c r="J768" s="1" t="s">
        <v>1033</v>
      </c>
      <c r="K768" s="1" t="str">
        <f t="shared" si="11"/>
        <v>3.3.90.39.79.04.0001.000056-02 - 431</v>
      </c>
    </row>
    <row r="769" spans="1:11" ht="36" x14ac:dyDescent="0.25">
      <c r="A769" s="16" t="s">
        <v>197</v>
      </c>
      <c r="B769" s="16" t="s">
        <v>80</v>
      </c>
      <c r="C769" s="16" t="s">
        <v>276</v>
      </c>
      <c r="D769" s="16" t="s">
        <v>196</v>
      </c>
      <c r="E769" s="17" t="s">
        <v>127</v>
      </c>
      <c r="F769" s="16">
        <v>431</v>
      </c>
      <c r="G769" s="19" t="s">
        <v>183</v>
      </c>
      <c r="H769" s="24">
        <v>352</v>
      </c>
      <c r="I769" s="25" t="s">
        <v>126</v>
      </c>
      <c r="J769" s="1" t="s">
        <v>1034</v>
      </c>
      <c r="K769" s="1" t="str">
        <f t="shared" si="11"/>
        <v>3.3.90.30.24.03.0021.000033-01 - 431</v>
      </c>
    </row>
    <row r="770" spans="1:11" ht="21" x14ac:dyDescent="0.25">
      <c r="A770" s="16" t="s">
        <v>256</v>
      </c>
      <c r="B770" s="16" t="s">
        <v>89</v>
      </c>
      <c r="C770" s="16" t="s">
        <v>185</v>
      </c>
      <c r="D770" s="16" t="s">
        <v>111</v>
      </c>
      <c r="E770" s="17" t="s">
        <v>221</v>
      </c>
      <c r="F770" s="16">
        <v>431</v>
      </c>
      <c r="G770" s="19" t="s">
        <v>183</v>
      </c>
      <c r="H770" s="24">
        <v>400</v>
      </c>
      <c r="I770" s="25" t="s">
        <v>125</v>
      </c>
      <c r="J770" s="1" t="s">
        <v>1035</v>
      </c>
      <c r="K770" s="1" t="str">
        <f t="shared" si="11"/>
        <v>3.3.90.39.79.04.0001.000053-02 - 431</v>
      </c>
    </row>
    <row r="771" spans="1:11" ht="24" x14ac:dyDescent="0.25">
      <c r="A771" s="16" t="s">
        <v>193</v>
      </c>
      <c r="B771" s="16" t="s">
        <v>102</v>
      </c>
      <c r="C771" s="16" t="s">
        <v>276</v>
      </c>
      <c r="D771" s="16" t="s">
        <v>192</v>
      </c>
      <c r="E771" s="17" t="s">
        <v>127</v>
      </c>
      <c r="F771" s="16">
        <v>480</v>
      </c>
      <c r="G771" s="19" t="s">
        <v>184</v>
      </c>
      <c r="H771" s="24">
        <v>5</v>
      </c>
      <c r="I771" s="25" t="s">
        <v>126</v>
      </c>
      <c r="J771" s="1" t="s">
        <v>1036</v>
      </c>
      <c r="K771" s="1" t="str">
        <f t="shared" ref="K771:K804" si="12">CONCATENATE(A771," - ",F771)</f>
        <v>3.3.90.30.24.03.0021.000031-01 - 480</v>
      </c>
    </row>
    <row r="772" spans="1:11" ht="21" x14ac:dyDescent="0.25">
      <c r="A772" s="16" t="s">
        <v>231</v>
      </c>
      <c r="B772" s="16" t="s">
        <v>87</v>
      </c>
      <c r="C772" s="16" t="s">
        <v>185</v>
      </c>
      <c r="D772" s="16" t="s">
        <v>110</v>
      </c>
      <c r="E772" s="17" t="s">
        <v>221</v>
      </c>
      <c r="F772" s="16">
        <v>480</v>
      </c>
      <c r="G772" s="19" t="s">
        <v>184</v>
      </c>
      <c r="H772" s="24">
        <v>5</v>
      </c>
      <c r="I772" s="25" t="s">
        <v>125</v>
      </c>
      <c r="J772" s="1" t="s">
        <v>1037</v>
      </c>
      <c r="K772" s="1" t="str">
        <f t="shared" si="12"/>
        <v>3.3.90.39.79.04.0001.000026-02 - 480</v>
      </c>
    </row>
    <row r="773" spans="1:11" ht="36" x14ac:dyDescent="0.25">
      <c r="A773" s="16" t="s">
        <v>197</v>
      </c>
      <c r="B773" s="16" t="s">
        <v>80</v>
      </c>
      <c r="C773" s="16" t="s">
        <v>276</v>
      </c>
      <c r="D773" s="16" t="s">
        <v>196</v>
      </c>
      <c r="E773" s="17" t="s">
        <v>127</v>
      </c>
      <c r="F773" s="16">
        <v>480</v>
      </c>
      <c r="G773" s="19" t="s">
        <v>184</v>
      </c>
      <c r="H773" s="24">
        <v>10</v>
      </c>
      <c r="I773" s="25" t="s">
        <v>126</v>
      </c>
      <c r="J773" s="1" t="s">
        <v>1038</v>
      </c>
      <c r="K773" s="1" t="str">
        <f t="shared" si="12"/>
        <v>3.3.90.30.24.03.0021.000033-01 - 480</v>
      </c>
    </row>
    <row r="774" spans="1:11" ht="21" x14ac:dyDescent="0.25">
      <c r="A774" s="16" t="s">
        <v>255</v>
      </c>
      <c r="B774" s="16" t="s">
        <v>82</v>
      </c>
      <c r="C774" s="16" t="s">
        <v>185</v>
      </c>
      <c r="D774" s="16" t="s">
        <v>254</v>
      </c>
      <c r="E774" s="17" t="s">
        <v>221</v>
      </c>
      <c r="F774" s="16">
        <v>480</v>
      </c>
      <c r="G774" s="19" t="s">
        <v>184</v>
      </c>
      <c r="H774" s="24">
        <v>10</v>
      </c>
      <c r="I774" s="25" t="s">
        <v>125</v>
      </c>
      <c r="J774" s="1" t="s">
        <v>1039</v>
      </c>
      <c r="K774" s="1" t="str">
        <f t="shared" si="12"/>
        <v>3.3.90.39.79.04.0001.000009-02 - 480</v>
      </c>
    </row>
    <row r="775" spans="1:11" ht="21" x14ac:dyDescent="0.25">
      <c r="A775" s="16" t="s">
        <v>242</v>
      </c>
      <c r="B775" s="16" t="s">
        <v>103</v>
      </c>
      <c r="C775" s="16" t="s">
        <v>185</v>
      </c>
      <c r="D775" s="16" t="s">
        <v>124</v>
      </c>
      <c r="E775" s="17" t="s">
        <v>221</v>
      </c>
      <c r="F775" s="16">
        <v>480</v>
      </c>
      <c r="G775" s="19" t="s">
        <v>184</v>
      </c>
      <c r="H775" s="24">
        <v>10</v>
      </c>
      <c r="I775" s="25" t="s">
        <v>125</v>
      </c>
      <c r="J775" s="1" t="s">
        <v>1040</v>
      </c>
      <c r="K775" s="1" t="str">
        <f t="shared" si="12"/>
        <v>3.3.90.39.79.04.0001.000018-02 - 480</v>
      </c>
    </row>
    <row r="776" spans="1:11" ht="36" x14ac:dyDescent="0.25">
      <c r="A776" s="16" t="s">
        <v>195</v>
      </c>
      <c r="B776" s="16" t="s">
        <v>79</v>
      </c>
      <c r="C776" s="16" t="s">
        <v>276</v>
      </c>
      <c r="D776" s="16" t="s">
        <v>194</v>
      </c>
      <c r="E776" s="17" t="s">
        <v>127</v>
      </c>
      <c r="F776" s="16">
        <v>480</v>
      </c>
      <c r="G776" s="19" t="s">
        <v>184</v>
      </c>
      <c r="H776" s="24">
        <v>20</v>
      </c>
      <c r="I776" s="25" t="s">
        <v>126</v>
      </c>
      <c r="J776" s="1" t="s">
        <v>1041</v>
      </c>
      <c r="K776" s="1" t="str">
        <f t="shared" si="12"/>
        <v>3.3.90.30.24.03.0021.000032-01 - 480</v>
      </c>
    </row>
    <row r="777" spans="1:11" ht="21" x14ac:dyDescent="0.25">
      <c r="A777" s="16" t="s">
        <v>230</v>
      </c>
      <c r="B777" s="16" t="s">
        <v>86</v>
      </c>
      <c r="C777" s="16" t="s">
        <v>185</v>
      </c>
      <c r="D777" s="16" t="s">
        <v>109</v>
      </c>
      <c r="E777" s="17" t="s">
        <v>221</v>
      </c>
      <c r="F777" s="16">
        <v>480</v>
      </c>
      <c r="G777" s="19" t="s">
        <v>184</v>
      </c>
      <c r="H777" s="24">
        <v>20</v>
      </c>
      <c r="I777" s="25" t="s">
        <v>125</v>
      </c>
      <c r="J777" s="1" t="s">
        <v>1042</v>
      </c>
      <c r="K777" s="1" t="str">
        <f t="shared" si="12"/>
        <v>3.3.90.39.79.04.0001.000020-02 - 480</v>
      </c>
    </row>
    <row r="778" spans="1:11" ht="21" x14ac:dyDescent="0.25">
      <c r="A778" s="16" t="s">
        <v>243</v>
      </c>
      <c r="B778" s="16" t="s">
        <v>84</v>
      </c>
      <c r="C778" s="16" t="s">
        <v>185</v>
      </c>
      <c r="D778" s="16" t="s">
        <v>108</v>
      </c>
      <c r="E778" s="17" t="s">
        <v>221</v>
      </c>
      <c r="F778" s="16">
        <v>480</v>
      </c>
      <c r="G778" s="19" t="s">
        <v>184</v>
      </c>
      <c r="H778" s="24">
        <v>50</v>
      </c>
      <c r="I778" s="25" t="s">
        <v>125</v>
      </c>
      <c r="J778" s="1" t="s">
        <v>1043</v>
      </c>
      <c r="K778" s="1" t="str">
        <f t="shared" si="12"/>
        <v>3.3.90.39.79.04.0001.000016-02 - 480</v>
      </c>
    </row>
    <row r="779" spans="1:11" ht="24" x14ac:dyDescent="0.25">
      <c r="A779" s="16" t="s">
        <v>222</v>
      </c>
      <c r="B779" s="16" t="s">
        <v>85</v>
      </c>
      <c r="C779" s="16" t="s">
        <v>185</v>
      </c>
      <c r="D779" s="16" t="s">
        <v>220</v>
      </c>
      <c r="E779" s="17" t="s">
        <v>221</v>
      </c>
      <c r="F779" s="16">
        <v>480</v>
      </c>
      <c r="G779" s="19" t="s">
        <v>184</v>
      </c>
      <c r="H779" s="24">
        <v>50</v>
      </c>
      <c r="I779" s="25" t="s">
        <v>125</v>
      </c>
      <c r="J779" s="1" t="s">
        <v>1044</v>
      </c>
      <c r="K779" s="1" t="str">
        <f t="shared" si="12"/>
        <v>3.3.90.39.79.04.0001.000060-01 - 480</v>
      </c>
    </row>
    <row r="780" spans="1:11" ht="24" x14ac:dyDescent="0.25">
      <c r="A780" s="16" t="s">
        <v>245</v>
      </c>
      <c r="B780" s="16" t="s">
        <v>105</v>
      </c>
      <c r="C780" s="16" t="s">
        <v>185</v>
      </c>
      <c r="D780" s="16" t="s">
        <v>244</v>
      </c>
      <c r="E780" s="17" t="s">
        <v>221</v>
      </c>
      <c r="F780" s="16">
        <v>480</v>
      </c>
      <c r="G780" s="19" t="s">
        <v>184</v>
      </c>
      <c r="H780" s="24">
        <v>50</v>
      </c>
      <c r="I780" s="25" t="s">
        <v>125</v>
      </c>
      <c r="J780" s="1" t="s">
        <v>1045</v>
      </c>
      <c r="K780" s="1" t="str">
        <f t="shared" si="12"/>
        <v>3.3.90.39.79.04.0001.000069-01 - 480</v>
      </c>
    </row>
    <row r="781" spans="1:11" ht="24" x14ac:dyDescent="0.25">
      <c r="A781" s="16" t="s">
        <v>229</v>
      </c>
      <c r="B781" s="16" t="s">
        <v>88</v>
      </c>
      <c r="C781" s="16" t="s">
        <v>185</v>
      </c>
      <c r="D781" s="16" t="s">
        <v>228</v>
      </c>
      <c r="E781" s="17" t="s">
        <v>221</v>
      </c>
      <c r="F781" s="16">
        <v>480</v>
      </c>
      <c r="G781" s="19" t="s">
        <v>184</v>
      </c>
      <c r="H781" s="24">
        <v>50</v>
      </c>
      <c r="I781" s="25" t="s">
        <v>125</v>
      </c>
      <c r="J781" s="1" t="s">
        <v>1046</v>
      </c>
      <c r="K781" s="1" t="str">
        <f t="shared" si="12"/>
        <v>3.3.90.39.79.04.0001.000063-01 - 480</v>
      </c>
    </row>
    <row r="782" spans="1:11" ht="24" x14ac:dyDescent="0.25">
      <c r="A782" s="16" t="s">
        <v>227</v>
      </c>
      <c r="B782" s="16" t="s">
        <v>91</v>
      </c>
      <c r="C782" s="16" t="s">
        <v>185</v>
      </c>
      <c r="D782" s="16" t="s">
        <v>113</v>
      </c>
      <c r="E782" s="17" t="s">
        <v>221</v>
      </c>
      <c r="F782" s="16">
        <v>480</v>
      </c>
      <c r="G782" s="19" t="s">
        <v>184</v>
      </c>
      <c r="H782" s="24">
        <v>70</v>
      </c>
      <c r="I782" s="25" t="s">
        <v>125</v>
      </c>
      <c r="J782" s="1" t="s">
        <v>1047</v>
      </c>
      <c r="K782" s="1" t="str">
        <f t="shared" si="12"/>
        <v>3.3.90.39.79.04.0001.000056-02 - 480</v>
      </c>
    </row>
    <row r="783" spans="1:11" ht="21" x14ac:dyDescent="0.25">
      <c r="A783" s="16" t="s">
        <v>256</v>
      </c>
      <c r="B783" s="16" t="s">
        <v>89</v>
      </c>
      <c r="C783" s="16" t="s">
        <v>185</v>
      </c>
      <c r="D783" s="16" t="s">
        <v>111</v>
      </c>
      <c r="E783" s="17" t="s">
        <v>221</v>
      </c>
      <c r="F783" s="16">
        <v>480</v>
      </c>
      <c r="G783" s="19" t="s">
        <v>184</v>
      </c>
      <c r="H783" s="24">
        <v>150</v>
      </c>
      <c r="I783" s="25" t="s">
        <v>125</v>
      </c>
      <c r="J783" s="1" t="s">
        <v>1048</v>
      </c>
      <c r="K783" s="1" t="str">
        <f t="shared" si="12"/>
        <v>3.3.90.39.79.04.0001.000053-02 - 480</v>
      </c>
    </row>
    <row r="784" spans="1:11" ht="24" x14ac:dyDescent="0.25">
      <c r="A784" s="44" t="s">
        <v>187</v>
      </c>
      <c r="B784" s="44"/>
      <c r="C784" s="44" t="s">
        <v>1049</v>
      </c>
      <c r="D784" s="44" t="s">
        <v>186</v>
      </c>
      <c r="E784" s="17" t="s">
        <v>127</v>
      </c>
      <c r="F784" s="44"/>
      <c r="G784" s="45"/>
      <c r="H784" s="46"/>
      <c r="I784" s="25" t="s">
        <v>125</v>
      </c>
      <c r="J784" s="1" t="s">
        <v>1050</v>
      </c>
      <c r="K784" s="1" t="str">
        <f t="shared" si="12"/>
        <v xml:space="preserve">3.3.90.30.28.02.0002.000040-01 - </v>
      </c>
    </row>
    <row r="785" spans="1:11" ht="24" x14ac:dyDescent="0.25">
      <c r="A785" s="44" t="s">
        <v>189</v>
      </c>
      <c r="B785" s="44"/>
      <c r="C785" s="44" t="s">
        <v>1049</v>
      </c>
      <c r="D785" s="44" t="s">
        <v>188</v>
      </c>
      <c r="E785" s="17" t="s">
        <v>127</v>
      </c>
      <c r="F785" s="44"/>
      <c r="G785" s="45"/>
      <c r="H785" s="46"/>
      <c r="I785" s="25" t="s">
        <v>125</v>
      </c>
      <c r="J785" s="1" t="s">
        <v>1050</v>
      </c>
      <c r="K785" s="1" t="str">
        <f t="shared" si="12"/>
        <v xml:space="preserve">3.3.90.30.28.02.0002.000041-01 - </v>
      </c>
    </row>
    <row r="786" spans="1:11" ht="24" x14ac:dyDescent="0.25">
      <c r="A786" s="44" t="s">
        <v>199</v>
      </c>
      <c r="B786" s="44"/>
      <c r="C786" s="44" t="s">
        <v>276</v>
      </c>
      <c r="D786" s="44" t="s">
        <v>198</v>
      </c>
      <c r="E786" s="17" t="s">
        <v>127</v>
      </c>
      <c r="F786" s="44"/>
      <c r="G786" s="45"/>
      <c r="H786" s="46"/>
      <c r="I786" s="25" t="s">
        <v>125</v>
      </c>
      <c r="J786" s="1" t="s">
        <v>1050</v>
      </c>
      <c r="K786" s="1" t="str">
        <f t="shared" si="12"/>
        <v xml:space="preserve">3.3.90.30.24.03.0021.000034-01 - </v>
      </c>
    </row>
    <row r="787" spans="1:11" ht="24" x14ac:dyDescent="0.25">
      <c r="A787" s="44" t="s">
        <v>201</v>
      </c>
      <c r="B787" s="44"/>
      <c r="C787" s="44" t="s">
        <v>276</v>
      </c>
      <c r="D787" s="44" t="s">
        <v>200</v>
      </c>
      <c r="E787" s="17" t="s">
        <v>127</v>
      </c>
      <c r="F787" s="44"/>
      <c r="G787" s="45"/>
      <c r="H787" s="46"/>
      <c r="I787" s="25" t="s">
        <v>125</v>
      </c>
      <c r="J787" s="1" t="s">
        <v>1050</v>
      </c>
      <c r="K787" s="1" t="str">
        <f t="shared" si="12"/>
        <v xml:space="preserve">3.3.90.30.24.03.0021.000035-01 - </v>
      </c>
    </row>
    <row r="788" spans="1:11" ht="36" x14ac:dyDescent="0.25">
      <c r="A788" s="44" t="s">
        <v>203</v>
      </c>
      <c r="B788" s="44"/>
      <c r="C788" s="44" t="s">
        <v>276</v>
      </c>
      <c r="D788" s="44" t="s">
        <v>202</v>
      </c>
      <c r="E788" s="17" t="s">
        <v>127</v>
      </c>
      <c r="F788" s="44"/>
      <c r="G788" s="45"/>
      <c r="H788" s="46"/>
      <c r="I788" s="25" t="s">
        <v>125</v>
      </c>
      <c r="J788" s="1" t="s">
        <v>1050</v>
      </c>
      <c r="K788" s="1" t="str">
        <f t="shared" si="12"/>
        <v xml:space="preserve">3.3.90.30.24.03.0021.000036-01 - </v>
      </c>
    </row>
    <row r="789" spans="1:11" ht="36" x14ac:dyDescent="0.25">
      <c r="A789" s="44" t="s">
        <v>205</v>
      </c>
      <c r="B789" s="44"/>
      <c r="C789" s="44" t="s">
        <v>276</v>
      </c>
      <c r="D789" s="44" t="s">
        <v>204</v>
      </c>
      <c r="E789" s="17" t="s">
        <v>127</v>
      </c>
      <c r="F789" s="44"/>
      <c r="G789" s="45"/>
      <c r="H789" s="46"/>
      <c r="I789" s="25" t="s">
        <v>125</v>
      </c>
      <c r="J789" s="1" t="s">
        <v>1050</v>
      </c>
      <c r="K789" s="1" t="str">
        <f t="shared" si="12"/>
        <v xml:space="preserve">3.3.90.30.24.03.0021.000037-01 - </v>
      </c>
    </row>
    <row r="790" spans="1:11" ht="36" x14ac:dyDescent="0.25">
      <c r="A790" s="44" t="s">
        <v>207</v>
      </c>
      <c r="B790" s="44"/>
      <c r="C790" s="44" t="s">
        <v>276</v>
      </c>
      <c r="D790" s="44" t="s">
        <v>206</v>
      </c>
      <c r="E790" s="17" t="s">
        <v>127</v>
      </c>
      <c r="F790" s="44"/>
      <c r="G790" s="45"/>
      <c r="H790" s="46"/>
      <c r="I790" s="25" t="s">
        <v>125</v>
      </c>
      <c r="J790" s="1" t="s">
        <v>1050</v>
      </c>
      <c r="K790" s="1" t="str">
        <f t="shared" si="12"/>
        <v xml:space="preserve">3.3.90.30.24.03.0021.000038-01 - </v>
      </c>
    </row>
    <row r="791" spans="1:11" ht="36" x14ac:dyDescent="0.25">
      <c r="A791" s="44" t="s">
        <v>209</v>
      </c>
      <c r="B791" s="44"/>
      <c r="C791" s="44" t="s">
        <v>276</v>
      </c>
      <c r="D791" s="44" t="s">
        <v>208</v>
      </c>
      <c r="E791" s="17" t="s">
        <v>127</v>
      </c>
      <c r="F791" s="44"/>
      <c r="G791" s="45"/>
      <c r="H791" s="46"/>
      <c r="I791" s="25" t="s">
        <v>125</v>
      </c>
      <c r="J791" s="1" t="s">
        <v>1050</v>
      </c>
      <c r="K791" s="1" t="str">
        <f t="shared" si="12"/>
        <v xml:space="preserve">3.3.90.30.24.03.0021.000039-01 - </v>
      </c>
    </row>
    <row r="792" spans="1:11" ht="36" x14ac:dyDescent="0.25">
      <c r="A792" s="44" t="s">
        <v>211</v>
      </c>
      <c r="B792" s="44"/>
      <c r="C792" s="44" t="s">
        <v>276</v>
      </c>
      <c r="D792" s="44" t="s">
        <v>210</v>
      </c>
      <c r="E792" s="17" t="s">
        <v>127</v>
      </c>
      <c r="F792" s="44"/>
      <c r="G792" s="45"/>
      <c r="H792" s="46"/>
      <c r="I792" s="25" t="s">
        <v>125</v>
      </c>
      <c r="J792" s="1" t="s">
        <v>1050</v>
      </c>
      <c r="K792" s="1" t="str">
        <f t="shared" si="12"/>
        <v xml:space="preserve">3.3.90.30.24.03.0021.000040-01 - </v>
      </c>
    </row>
    <row r="793" spans="1:11" ht="36" x14ac:dyDescent="0.25">
      <c r="A793" s="44" t="s">
        <v>213</v>
      </c>
      <c r="B793" s="44"/>
      <c r="C793" s="44" t="s">
        <v>276</v>
      </c>
      <c r="D793" s="44" t="s">
        <v>212</v>
      </c>
      <c r="E793" s="17" t="s">
        <v>127</v>
      </c>
      <c r="F793" s="44"/>
      <c r="G793" s="45"/>
      <c r="H793" s="46"/>
      <c r="I793" s="25" t="s">
        <v>125</v>
      </c>
      <c r="J793" s="1" t="s">
        <v>1050</v>
      </c>
      <c r="K793" s="1" t="str">
        <f t="shared" si="12"/>
        <v xml:space="preserve">3.3.90.30.24.03.0021.000041-01 - </v>
      </c>
    </row>
    <row r="794" spans="1:11" ht="24" x14ac:dyDescent="0.25">
      <c r="A794" s="44" t="s">
        <v>191</v>
      </c>
      <c r="B794" s="44"/>
      <c r="C794" s="44" t="s">
        <v>1049</v>
      </c>
      <c r="D794" s="44" t="s">
        <v>190</v>
      </c>
      <c r="E794" s="17" t="s">
        <v>127</v>
      </c>
      <c r="F794" s="44"/>
      <c r="G794" s="45"/>
      <c r="H794" s="46"/>
      <c r="I794" s="25" t="s">
        <v>125</v>
      </c>
      <c r="J794" s="1" t="s">
        <v>1050</v>
      </c>
      <c r="K794" s="1" t="str">
        <f t="shared" si="12"/>
        <v xml:space="preserve">3.3.90.30.28.02.0002.000042-01 - </v>
      </c>
    </row>
    <row r="795" spans="1:11" ht="36" x14ac:dyDescent="0.25">
      <c r="A795" s="44" t="s">
        <v>217</v>
      </c>
      <c r="B795" s="44"/>
      <c r="C795" s="44" t="s">
        <v>276</v>
      </c>
      <c r="D795" s="44" t="s">
        <v>216</v>
      </c>
      <c r="E795" s="17" t="s">
        <v>127</v>
      </c>
      <c r="F795" s="44"/>
      <c r="G795" s="45"/>
      <c r="H795" s="46"/>
      <c r="I795" s="25" t="s">
        <v>125</v>
      </c>
      <c r="J795" s="1" t="s">
        <v>1050</v>
      </c>
      <c r="K795" s="1" t="str">
        <f t="shared" si="12"/>
        <v xml:space="preserve">3.3.90.30.24.03.0021.000043-01 - </v>
      </c>
    </row>
    <row r="796" spans="1:11" ht="24" x14ac:dyDescent="0.25">
      <c r="A796" s="44" t="s">
        <v>219</v>
      </c>
      <c r="B796" s="44"/>
      <c r="C796" s="44" t="s">
        <v>276</v>
      </c>
      <c r="D796" s="44" t="s">
        <v>218</v>
      </c>
      <c r="E796" s="17" t="s">
        <v>127</v>
      </c>
      <c r="F796" s="44"/>
      <c r="G796" s="45"/>
      <c r="H796" s="46"/>
      <c r="I796" s="25" t="s">
        <v>125</v>
      </c>
      <c r="J796" s="1" t="s">
        <v>1050</v>
      </c>
      <c r="K796" s="1" t="str">
        <f t="shared" si="12"/>
        <v xml:space="preserve">3.3.90.30.24.03.0021.000044-01 - </v>
      </c>
    </row>
    <row r="797" spans="1:11" ht="24" x14ac:dyDescent="0.25">
      <c r="A797" s="44" t="s">
        <v>224</v>
      </c>
      <c r="B797" s="44"/>
      <c r="C797" s="44" t="s">
        <v>185</v>
      </c>
      <c r="D797" s="44" t="s">
        <v>223</v>
      </c>
      <c r="E797" s="17" t="s">
        <v>221</v>
      </c>
      <c r="F797" s="44"/>
      <c r="G797" s="45"/>
      <c r="H797" s="46"/>
      <c r="I797" s="25" t="s">
        <v>125</v>
      </c>
      <c r="J797" s="1" t="s">
        <v>1050</v>
      </c>
      <c r="K797" s="1" t="str">
        <f t="shared" si="12"/>
        <v xml:space="preserve">3.3.90.39.79.04.0001.000061-01 - </v>
      </c>
    </row>
    <row r="798" spans="1:11" ht="21" x14ac:dyDescent="0.25">
      <c r="A798" s="44" t="s">
        <v>226</v>
      </c>
      <c r="B798" s="44"/>
      <c r="C798" s="44" t="s">
        <v>185</v>
      </c>
      <c r="D798" s="44" t="s">
        <v>225</v>
      </c>
      <c r="E798" s="17" t="s">
        <v>221</v>
      </c>
      <c r="F798" s="44"/>
      <c r="G798" s="45"/>
      <c r="H798" s="46"/>
      <c r="I798" s="25" t="s">
        <v>125</v>
      </c>
      <c r="J798" s="1" t="s">
        <v>1050</v>
      </c>
      <c r="K798" s="1" t="str">
        <f t="shared" si="12"/>
        <v xml:space="preserve">3.3.90.39.79.04.0001.000062-01 - </v>
      </c>
    </row>
    <row r="799" spans="1:11" ht="24" x14ac:dyDescent="0.25">
      <c r="A799" s="44" t="s">
        <v>233</v>
      </c>
      <c r="B799" s="44"/>
      <c r="C799" s="44" t="s">
        <v>185</v>
      </c>
      <c r="D799" s="44" t="s">
        <v>232</v>
      </c>
      <c r="E799" s="17" t="s">
        <v>221</v>
      </c>
      <c r="F799" s="44"/>
      <c r="G799" s="45"/>
      <c r="H799" s="46"/>
      <c r="I799" s="25" t="s">
        <v>125</v>
      </c>
      <c r="J799" s="1" t="s">
        <v>1050</v>
      </c>
      <c r="K799" s="1" t="str">
        <f t="shared" si="12"/>
        <v xml:space="preserve">3.3.90.39.79.04.0001.000064-01 - </v>
      </c>
    </row>
    <row r="800" spans="1:11" ht="21" x14ac:dyDescent="0.25">
      <c r="A800" s="44" t="s">
        <v>235</v>
      </c>
      <c r="B800" s="44"/>
      <c r="C800" s="44" t="s">
        <v>185</v>
      </c>
      <c r="D800" s="44" t="s">
        <v>234</v>
      </c>
      <c r="E800" s="17" t="s">
        <v>221</v>
      </c>
      <c r="F800" s="44"/>
      <c r="G800" s="45"/>
      <c r="H800" s="46"/>
      <c r="I800" s="25" t="s">
        <v>125</v>
      </c>
      <c r="J800" s="1" t="s">
        <v>1050</v>
      </c>
      <c r="K800" s="1" t="str">
        <f t="shared" si="12"/>
        <v xml:space="preserve">3.3.90.39.79.04.0001.000065-01 - </v>
      </c>
    </row>
    <row r="801" spans="1:11" ht="21" x14ac:dyDescent="0.25">
      <c r="A801" s="44" t="s">
        <v>237</v>
      </c>
      <c r="B801" s="44"/>
      <c r="C801" s="44" t="s">
        <v>185</v>
      </c>
      <c r="D801" s="44" t="s">
        <v>236</v>
      </c>
      <c r="E801" s="17" t="s">
        <v>221</v>
      </c>
      <c r="F801" s="44"/>
      <c r="G801" s="45"/>
      <c r="H801" s="46"/>
      <c r="I801" s="25" t="s">
        <v>125</v>
      </c>
      <c r="J801" s="1" t="s">
        <v>1050</v>
      </c>
      <c r="K801" s="1" t="str">
        <f t="shared" si="12"/>
        <v xml:space="preserve">3.3.90.39.79.04.0001.000066-01 - </v>
      </c>
    </row>
    <row r="802" spans="1:11" ht="21" x14ac:dyDescent="0.25">
      <c r="A802" s="44" t="s">
        <v>239</v>
      </c>
      <c r="B802" s="44"/>
      <c r="C802" s="44" t="s">
        <v>185</v>
      </c>
      <c r="D802" s="44" t="s">
        <v>238</v>
      </c>
      <c r="E802" s="17" t="s">
        <v>221</v>
      </c>
      <c r="F802" s="44"/>
      <c r="G802" s="45"/>
      <c r="H802" s="46"/>
      <c r="I802" s="25" t="s">
        <v>125</v>
      </c>
      <c r="J802" s="1" t="s">
        <v>1050</v>
      </c>
      <c r="K802" s="1" t="str">
        <f t="shared" si="12"/>
        <v xml:space="preserve">3.3.90.39.79.04.0001.000067-01 - </v>
      </c>
    </row>
    <row r="803" spans="1:11" ht="24" x14ac:dyDescent="0.25">
      <c r="A803" s="44" t="s">
        <v>241</v>
      </c>
      <c r="B803" s="44"/>
      <c r="C803" s="44" t="s">
        <v>185</v>
      </c>
      <c r="D803" s="44" t="s">
        <v>240</v>
      </c>
      <c r="E803" s="17" t="s">
        <v>221</v>
      </c>
      <c r="F803" s="44"/>
      <c r="G803" s="45"/>
      <c r="H803" s="46"/>
      <c r="I803" s="25" t="s">
        <v>125</v>
      </c>
      <c r="J803" s="1" t="s">
        <v>1050</v>
      </c>
      <c r="K803" s="1" t="str">
        <f t="shared" si="12"/>
        <v xml:space="preserve">3.3.90.39.79.04.0001.000068-01 - </v>
      </c>
    </row>
    <row r="804" spans="1:11" ht="24" x14ac:dyDescent="0.25">
      <c r="A804" s="44" t="s">
        <v>215</v>
      </c>
      <c r="B804" s="44"/>
      <c r="C804" s="44" t="s">
        <v>276</v>
      </c>
      <c r="D804" s="44" t="s">
        <v>214</v>
      </c>
      <c r="E804" s="17" t="s">
        <v>127</v>
      </c>
      <c r="F804" s="44"/>
      <c r="G804" s="45"/>
      <c r="H804" s="46"/>
      <c r="I804" s="25" t="s">
        <v>125</v>
      </c>
      <c r="J804" s="1" t="s">
        <v>1050</v>
      </c>
      <c r="K804" s="1" t="str">
        <f t="shared" si="12"/>
        <v xml:space="preserve">3.3.90.30.24.03.0021.000042-01 - </v>
      </c>
    </row>
  </sheetData>
  <sheetProtection password="C621" sheet="1" objects="1" scenarios="1" selectLockedCells="1"/>
  <autoFilter ref="A1:H804"/>
  <sortState ref="A2:AH961">
    <sortCondition ref="A2:A961"/>
    <sortCondition ref="D2:D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6" t="s">
        <v>56</v>
      </c>
    </row>
    <row r="2" spans="1:2" x14ac:dyDescent="0.25">
      <c r="A2" s="7" t="s">
        <v>55</v>
      </c>
    </row>
    <row r="3" spans="1:2" x14ac:dyDescent="0.25">
      <c r="A3" s="8" t="s">
        <v>53</v>
      </c>
      <c r="B3" s="9" t="s">
        <v>54</v>
      </c>
    </row>
    <row r="4" spans="1:2" x14ac:dyDescent="0.25">
      <c r="A4" s="10" t="s">
        <v>1</v>
      </c>
      <c r="B4" s="11">
        <v>899</v>
      </c>
    </row>
    <row r="5" spans="1:2" x14ac:dyDescent="0.25">
      <c r="A5" s="10" t="s">
        <v>2</v>
      </c>
      <c r="B5" s="11">
        <v>5</v>
      </c>
    </row>
    <row r="6" spans="1:2" x14ac:dyDescent="0.25">
      <c r="A6" s="10" t="s">
        <v>3</v>
      </c>
      <c r="B6" s="11">
        <v>556</v>
      </c>
    </row>
    <row r="7" spans="1:2" x14ac:dyDescent="0.25">
      <c r="A7" s="10" t="s">
        <v>4</v>
      </c>
      <c r="B7" s="11">
        <v>1632</v>
      </c>
    </row>
    <row r="8" spans="1:2" x14ac:dyDescent="0.25">
      <c r="A8" s="10" t="s">
        <v>8</v>
      </c>
      <c r="B8" s="11">
        <v>17429</v>
      </c>
    </row>
    <row r="9" spans="1:2" x14ac:dyDescent="0.25">
      <c r="A9" s="10" t="s">
        <v>6</v>
      </c>
      <c r="B9" s="11">
        <v>5505</v>
      </c>
    </row>
    <row r="10" spans="1:2" x14ac:dyDescent="0.25">
      <c r="A10" s="10" t="s">
        <v>9</v>
      </c>
      <c r="B10" s="11">
        <v>3727</v>
      </c>
    </row>
    <row r="11" spans="1:2" x14ac:dyDescent="0.25">
      <c r="A11" s="10" t="s">
        <v>7</v>
      </c>
      <c r="B11" s="11">
        <v>32</v>
      </c>
    </row>
    <row r="12" spans="1:2" x14ac:dyDescent="0.25">
      <c r="A12" s="10" t="s">
        <v>10</v>
      </c>
      <c r="B12" s="11">
        <v>142</v>
      </c>
    </row>
    <row r="13" spans="1:2" x14ac:dyDescent="0.25">
      <c r="A13" s="10" t="s">
        <v>11</v>
      </c>
      <c r="B13" s="11">
        <v>331</v>
      </c>
    </row>
    <row r="14" spans="1:2" x14ac:dyDescent="0.25">
      <c r="A14" s="10" t="s">
        <v>48</v>
      </c>
      <c r="B14" s="11">
        <v>7</v>
      </c>
    </row>
    <row r="15" spans="1:2" x14ac:dyDescent="0.25">
      <c r="A15" s="10" t="s">
        <v>12</v>
      </c>
      <c r="B15" s="11">
        <v>19514</v>
      </c>
    </row>
    <row r="16" spans="1:2" x14ac:dyDescent="0.25">
      <c r="A16" s="10" t="s">
        <v>13</v>
      </c>
      <c r="B16" s="11">
        <v>43</v>
      </c>
    </row>
    <row r="17" spans="1:2" x14ac:dyDescent="0.25">
      <c r="A17" s="10" t="s">
        <v>15</v>
      </c>
      <c r="B17" s="11">
        <v>65</v>
      </c>
    </row>
    <row r="18" spans="1:2" x14ac:dyDescent="0.25">
      <c r="A18" s="10" t="s">
        <v>14</v>
      </c>
      <c r="B18" s="11">
        <v>443</v>
      </c>
    </row>
    <row r="19" spans="1:2" x14ac:dyDescent="0.25">
      <c r="A19" s="10" t="s">
        <v>16</v>
      </c>
      <c r="B19" s="11">
        <v>356</v>
      </c>
    </row>
    <row r="20" spans="1:2" x14ac:dyDescent="0.25">
      <c r="A20" s="10" t="s">
        <v>17</v>
      </c>
      <c r="B20" s="11">
        <v>828</v>
      </c>
    </row>
    <row r="21" spans="1:2" x14ac:dyDescent="0.25">
      <c r="A21" s="10" t="s">
        <v>0</v>
      </c>
      <c r="B21" s="11">
        <v>153</v>
      </c>
    </row>
    <row r="22" spans="1:2" x14ac:dyDescent="0.25">
      <c r="A22" s="10" t="s">
        <v>18</v>
      </c>
      <c r="B22" s="11">
        <v>7</v>
      </c>
    </row>
    <row r="23" spans="1:2" x14ac:dyDescent="0.25">
      <c r="A23" s="10" t="s">
        <v>19</v>
      </c>
      <c r="B23" s="11">
        <v>167</v>
      </c>
    </row>
    <row r="24" spans="1:2" x14ac:dyDescent="0.25">
      <c r="A24" s="10" t="s">
        <v>20</v>
      </c>
      <c r="B24" s="11">
        <v>76</v>
      </c>
    </row>
    <row r="25" spans="1:2" x14ac:dyDescent="0.25">
      <c r="A25" s="10" t="s">
        <v>21</v>
      </c>
      <c r="B25" s="11">
        <v>278</v>
      </c>
    </row>
    <row r="26" spans="1:2" x14ac:dyDescent="0.25">
      <c r="A26" s="10" t="s">
        <v>5</v>
      </c>
      <c r="B26" s="11">
        <v>501</v>
      </c>
    </row>
    <row r="27" spans="1:2" x14ac:dyDescent="0.25">
      <c r="A27" s="10" t="s">
        <v>23</v>
      </c>
      <c r="B27" s="11">
        <v>50</v>
      </c>
    </row>
    <row r="28" spans="1:2" x14ac:dyDescent="0.25">
      <c r="A28" s="10" t="s">
        <v>22</v>
      </c>
      <c r="B28" s="11">
        <v>683</v>
      </c>
    </row>
    <row r="29" spans="1:2" x14ac:dyDescent="0.25">
      <c r="A29" s="10" t="s">
        <v>24</v>
      </c>
      <c r="B29" s="11">
        <v>948</v>
      </c>
    </row>
    <row r="30" spans="1:2" x14ac:dyDescent="0.25">
      <c r="A30" s="10" t="s">
        <v>46</v>
      </c>
      <c r="B30" s="11">
        <v>262</v>
      </c>
    </row>
    <row r="31" spans="1:2" x14ac:dyDescent="0.25">
      <c r="A31" s="10" t="s">
        <v>27</v>
      </c>
      <c r="B31" s="11">
        <v>70</v>
      </c>
    </row>
    <row r="32" spans="1:2" x14ac:dyDescent="0.25">
      <c r="A32" s="10" t="s">
        <v>26</v>
      </c>
      <c r="B32" s="11">
        <v>23413</v>
      </c>
    </row>
    <row r="33" spans="1:2" x14ac:dyDescent="0.25">
      <c r="A33" s="10" t="s">
        <v>28</v>
      </c>
      <c r="B33" s="11">
        <v>339</v>
      </c>
    </row>
    <row r="34" spans="1:2" x14ac:dyDescent="0.25">
      <c r="A34" s="10" t="s">
        <v>29</v>
      </c>
      <c r="B34" s="11">
        <v>676</v>
      </c>
    </row>
    <row r="35" spans="1:2" x14ac:dyDescent="0.25">
      <c r="A35" s="10" t="s">
        <v>30</v>
      </c>
      <c r="B35" s="11">
        <v>72</v>
      </c>
    </row>
    <row r="36" spans="1:2" x14ac:dyDescent="0.25">
      <c r="A36" s="10" t="s">
        <v>25</v>
      </c>
      <c r="B36" s="11">
        <v>200</v>
      </c>
    </row>
    <row r="37" spans="1:2" x14ac:dyDescent="0.25">
      <c r="A37" s="10" t="s">
        <v>47</v>
      </c>
      <c r="B37" s="11">
        <v>90</v>
      </c>
    </row>
    <row r="38" spans="1:2" x14ac:dyDescent="0.25">
      <c r="A38" s="10" t="s">
        <v>31</v>
      </c>
      <c r="B38" s="11">
        <v>982</v>
      </c>
    </row>
    <row r="39" spans="1:2" x14ac:dyDescent="0.25">
      <c r="A39" s="10" t="s">
        <v>32</v>
      </c>
      <c r="B39" s="11">
        <v>527</v>
      </c>
    </row>
    <row r="40" spans="1:2" x14ac:dyDescent="0.25">
      <c r="A40" s="10" t="s">
        <v>33</v>
      </c>
      <c r="B40" s="11">
        <v>2662</v>
      </c>
    </row>
    <row r="41" spans="1:2" x14ac:dyDescent="0.25">
      <c r="A41" s="10" t="s">
        <v>34</v>
      </c>
      <c r="B41" s="11">
        <v>58</v>
      </c>
    </row>
    <row r="42" spans="1:2" x14ac:dyDescent="0.25">
      <c r="A42" s="10" t="s">
        <v>35</v>
      </c>
      <c r="B42" s="11">
        <v>5</v>
      </c>
    </row>
    <row r="43" spans="1:2" x14ac:dyDescent="0.25">
      <c r="A43" s="10" t="s">
        <v>36</v>
      </c>
      <c r="B43" s="11">
        <v>665</v>
      </c>
    </row>
    <row r="44" spans="1:2" x14ac:dyDescent="0.25">
      <c r="A44" s="10" t="s">
        <v>37</v>
      </c>
      <c r="B44" s="11">
        <v>3812</v>
      </c>
    </row>
    <row r="45" spans="1:2" x14ac:dyDescent="0.25">
      <c r="A45" s="10" t="s">
        <v>38</v>
      </c>
      <c r="B45" s="11">
        <v>1480</v>
      </c>
    </row>
    <row r="46" spans="1:2" x14ac:dyDescent="0.25">
      <c r="A46" s="10" t="s">
        <v>39</v>
      </c>
      <c r="B46" s="11">
        <v>55</v>
      </c>
    </row>
    <row r="47" spans="1:2" x14ac:dyDescent="0.25">
      <c r="A47" s="10" t="s">
        <v>40</v>
      </c>
      <c r="B47" s="11">
        <v>1813</v>
      </c>
    </row>
    <row r="48" spans="1:2" x14ac:dyDescent="0.25">
      <c r="A48" s="10" t="s">
        <v>41</v>
      </c>
      <c r="B48" s="11">
        <v>1521</v>
      </c>
    </row>
    <row r="49" spans="1:2" x14ac:dyDescent="0.25">
      <c r="A49" s="10" t="s">
        <v>42</v>
      </c>
      <c r="B49" s="11">
        <v>1270</v>
      </c>
    </row>
    <row r="50" spans="1:2" x14ac:dyDescent="0.25">
      <c r="A50" s="10" t="s">
        <v>44</v>
      </c>
      <c r="B50" s="11">
        <v>205</v>
      </c>
    </row>
    <row r="51" spans="1:2" x14ac:dyDescent="0.25">
      <c r="A51" s="10" t="s">
        <v>43</v>
      </c>
      <c r="B51" s="11">
        <v>129</v>
      </c>
    </row>
    <row r="52" spans="1:2" x14ac:dyDescent="0.25">
      <c r="A52" s="4" t="s">
        <v>45</v>
      </c>
      <c r="B52" s="5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53"/>
  <sheetViews>
    <sheetView tabSelected="1" topLeftCell="E1" zoomScale="90" zoomScaleNormal="90" workbookViewId="0">
      <selection activeCell="K8" sqref="K8"/>
    </sheetView>
  </sheetViews>
  <sheetFormatPr defaultRowHeight="15" x14ac:dyDescent="0.25"/>
  <cols>
    <col min="1" max="1" width="9.140625" style="13" hidden="1" customWidth="1"/>
    <col min="2" max="2" width="40" style="13" hidden="1" customWidth="1"/>
    <col min="3" max="3" width="13.28515625" style="13" hidden="1" customWidth="1"/>
    <col min="4" max="4" width="28.28515625" style="13" hidden="1" customWidth="1"/>
    <col min="5" max="5" width="7.5703125" style="13" bestFit="1" customWidth="1"/>
    <col min="6" max="7" width="30.5703125" style="13" bestFit="1" customWidth="1"/>
    <col min="8" max="8" width="53.7109375" style="13" customWidth="1"/>
    <col min="9" max="9" width="9.140625" style="13" hidden="1" customWidth="1"/>
    <col min="10" max="10" width="8" style="13" hidden="1" customWidth="1"/>
    <col min="11" max="11" width="9.42578125" style="13" customWidth="1"/>
    <col min="12" max="12" width="10.140625" style="13" customWidth="1"/>
    <col min="13" max="13" width="9.140625" style="13"/>
    <col min="14" max="14" width="10" style="27" customWidth="1"/>
    <col min="15" max="15" width="10" style="13" customWidth="1"/>
    <col min="16" max="16" width="24.5703125" style="13" bestFit="1" customWidth="1"/>
    <col min="17" max="16384" width="9.140625" style="13"/>
  </cols>
  <sheetData>
    <row r="1" spans="1:17" customFormat="1" ht="21" x14ac:dyDescent="0.35">
      <c r="E1" s="65" t="s">
        <v>1052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17" customFormat="1" ht="15.75" x14ac:dyDescent="0.25">
      <c r="E2" s="68" t="s">
        <v>1053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7" customFormat="1" ht="16.5" thickBot="1" x14ac:dyDescent="0.3">
      <c r="E3" s="71" t="s">
        <v>1143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47"/>
    </row>
    <row r="4" spans="1:17" ht="21.75" thickBot="1" x14ac:dyDescent="0.3">
      <c r="E4" s="77" t="s">
        <v>66</v>
      </c>
      <c r="F4" s="78"/>
      <c r="G4" s="74"/>
      <c r="H4" s="75"/>
      <c r="I4" s="75"/>
      <c r="J4" s="75"/>
      <c r="K4" s="75"/>
      <c r="L4" s="75"/>
      <c r="M4" s="75"/>
      <c r="N4" s="75"/>
      <c r="O4" s="75"/>
      <c r="P4" s="76"/>
      <c r="Q4" s="28"/>
    </row>
    <row r="5" spans="1:17" ht="66.75" customHeight="1" thickBot="1" x14ac:dyDescent="0.3">
      <c r="E5" s="79" t="s">
        <v>77</v>
      </c>
      <c r="F5" s="80"/>
      <c r="G5" s="81"/>
      <c r="H5" s="82"/>
      <c r="I5" s="29" t="e">
        <f>VLOOKUP(G4,'LISTA ÓRGÃO'!C:D,2,FALSE)</f>
        <v>#N/A</v>
      </c>
      <c r="J5" s="30"/>
      <c r="K5" s="83">
        <f>COUNT($M:$M)</f>
        <v>0</v>
      </c>
      <c r="L5" s="83"/>
      <c r="M5" s="83"/>
      <c r="N5" s="84"/>
      <c r="O5" s="63">
        <f>COUNT($E:$E)-COUNT($M:$M)</f>
        <v>47</v>
      </c>
      <c r="P5" s="64"/>
      <c r="Q5" s="28"/>
    </row>
    <row r="6" spans="1:17" ht="45" x14ac:dyDescent="0.25">
      <c r="A6" s="31" t="s">
        <v>69</v>
      </c>
      <c r="B6" s="31" t="s">
        <v>62</v>
      </c>
      <c r="C6" s="31" t="s">
        <v>70</v>
      </c>
      <c r="D6" s="31" t="s">
        <v>71</v>
      </c>
      <c r="E6" s="49" t="s">
        <v>74</v>
      </c>
      <c r="F6" s="50" t="s">
        <v>1141</v>
      </c>
      <c r="G6" s="50" t="s">
        <v>51</v>
      </c>
      <c r="H6" s="50" t="s">
        <v>65</v>
      </c>
      <c r="I6" s="50" t="s">
        <v>59</v>
      </c>
      <c r="J6" s="50" t="s">
        <v>58</v>
      </c>
      <c r="K6" s="50" t="s">
        <v>76</v>
      </c>
      <c r="L6" s="50" t="s">
        <v>262</v>
      </c>
      <c r="M6" s="51" t="s">
        <v>72</v>
      </c>
      <c r="N6" s="52" t="s">
        <v>73</v>
      </c>
      <c r="O6" s="50" t="s">
        <v>67</v>
      </c>
      <c r="P6" s="53" t="s">
        <v>68</v>
      </c>
    </row>
    <row r="7" spans="1:17" ht="45" x14ac:dyDescent="0.25">
      <c r="A7" s="13" t="e">
        <f>$I$5</f>
        <v>#N/A</v>
      </c>
      <c r="B7" s="13" t="e">
        <f>VLOOKUP(A7,'[1]LISTA ÓRGÃO'!A:B,2,FALSE)</f>
        <v>#N/A</v>
      </c>
      <c r="C7" s="32">
        <f>N7</f>
        <v>0</v>
      </c>
      <c r="D7" s="13" t="str">
        <f>F7</f>
        <v>3.3.90.30.24.03.0021.000031-01</v>
      </c>
      <c r="E7" s="33">
        <v>1</v>
      </c>
      <c r="F7" s="42" t="s">
        <v>193</v>
      </c>
      <c r="G7" s="34" t="str">
        <f>VLOOKUP(F7,'Base dados 39.79 - 30.24'!A:E,3,FALSE)</f>
        <v>FECHADURA</v>
      </c>
      <c r="H7" s="34" t="str">
        <f>VLOOKUP(F7,'Base dados 39.79 - 30.24'!A:E,4,FALSE)</f>
        <v>FECHADURA,Material: metal, Aplicação: porta externa, Características Adicionais: acompanhada de duas cópias de chave, Modelo: tetra</v>
      </c>
      <c r="I7" s="35">
        <f>COUNTIF('Base dados 39.79 - 30.24'!A:A,'Respostas Órgãos'!F31)</f>
        <v>41</v>
      </c>
      <c r="J7" s="35">
        <f>SUMIF('Base dados 39.79 - 30.24'!A:A,'Respostas Órgãos'!F31,'Base dados 39.79 - 30.24'!H:H)</f>
        <v>648</v>
      </c>
      <c r="K7" s="36" t="str">
        <f>VLOOKUP(F7,'Base dados 39.79 - 30.24'!A:E,5,FALSE)</f>
        <v>Unidade</v>
      </c>
      <c r="L7" s="37">
        <f>(SUMIF('Base dados 39.79 - 30.24'!K:K,'Respostas Órgãos'!F7&amp;" - "&amp;'Respostas Órgãos'!$I$5,'Base dados 39.79 - 30.24'!H:H)/12)*15</f>
        <v>0</v>
      </c>
      <c r="M7" s="38"/>
      <c r="N7" s="39">
        <f>IF(M7="",L7,M7)</f>
        <v>0</v>
      </c>
      <c r="O7" s="40">
        <f>N7-L7</f>
        <v>0</v>
      </c>
      <c r="P7" s="41" t="str">
        <f>IF(ISERROR((N7-L7)/L7),"Sem histórico de consumo",(N7-L7)/L7)</f>
        <v>Sem histórico de consumo</v>
      </c>
    </row>
    <row r="8" spans="1:17" ht="60" x14ac:dyDescent="0.25">
      <c r="A8" s="13" t="e">
        <f t="shared" ref="A8:A53" si="0">$I$5</f>
        <v>#N/A</v>
      </c>
      <c r="B8" s="13" t="e">
        <f>VLOOKUP(A8,'[1]LISTA ÓRGÃO'!A:B,2,FALSE)</f>
        <v>#N/A</v>
      </c>
      <c r="C8" s="32">
        <f t="shared" ref="C8:C33" si="1">N8</f>
        <v>0</v>
      </c>
      <c r="D8" s="13" t="str">
        <f t="shared" ref="D8:D33" si="2">F8</f>
        <v>3.3.90.30.24.03.0021.000032-01</v>
      </c>
      <c r="E8" s="33">
        <f>+E7+1</f>
        <v>2</v>
      </c>
      <c r="F8" s="42" t="s">
        <v>195</v>
      </c>
      <c r="G8" s="34" t="str">
        <f>VLOOKUP(F8,'Base dados 39.79 - 30.24'!A:E,3,FALSE)</f>
        <v>FECHADURA</v>
      </c>
      <c r="H8" s="34" t="str">
        <f>VLOOKUP(F8,'Base dados 39.79 - 30.24'!A:E,4,FALSE)</f>
        <v>FECHADURA,Material: metal, Aplicação: porta externa com espessura de 30 a 40mm, Distância da Broca: 55mm, Características Adicionais: com cilindro, duas cópias de chave e maçaneta simples</v>
      </c>
      <c r="I8" s="35">
        <f>COUNTIF('Base dados 39.79 - 30.24'!A:A,'Respostas Órgãos'!F33)</f>
        <v>21</v>
      </c>
      <c r="J8" s="35">
        <f>SUMIF('Base dados 39.79 - 30.24'!A:A,'Respostas Órgãos'!F33,'Base dados 39.79 - 30.24'!H:H)</f>
        <v>125</v>
      </c>
      <c r="K8" s="36" t="str">
        <f>VLOOKUP(F8,'Base dados 39.79 - 30.24'!A:E,5,FALSE)</f>
        <v>Unidade</v>
      </c>
      <c r="L8" s="37">
        <f>(SUMIF('Base dados 39.79 - 30.24'!K:K,'Respostas Órgãos'!F8&amp;" - "&amp;'Respostas Órgãos'!$I$5,'Base dados 39.79 - 30.24'!H:H)/12)*15</f>
        <v>0</v>
      </c>
      <c r="M8" s="38"/>
      <c r="N8" s="39">
        <f t="shared" ref="N8:N33" si="3">IF(M8="",L8,M8)</f>
        <v>0</v>
      </c>
      <c r="O8" s="40">
        <f t="shared" ref="O8:O33" si="4">N8-L8</f>
        <v>0</v>
      </c>
      <c r="P8" s="41" t="str">
        <f t="shared" ref="P8:P33" si="5">IF(ISERROR((N8-L8)/L8),"Sem histórico de consumo",(N8-L8)/L8)</f>
        <v>Sem histórico de consumo</v>
      </c>
    </row>
    <row r="9" spans="1:17" ht="60" x14ac:dyDescent="0.25">
      <c r="A9" s="13" t="e">
        <f t="shared" si="0"/>
        <v>#N/A</v>
      </c>
      <c r="B9" s="13" t="e">
        <f>VLOOKUP(A9,'[1]LISTA ÓRGÃO'!A:B,2,FALSE)</f>
        <v>#N/A</v>
      </c>
      <c r="C9" s="32">
        <f t="shared" si="1"/>
        <v>0</v>
      </c>
      <c r="D9" s="13" t="str">
        <f t="shared" si="2"/>
        <v>3.3.90.30.24.03.0021.000033-01</v>
      </c>
      <c r="E9" s="33">
        <f t="shared" ref="E9:E53" si="6">+E8+1</f>
        <v>3</v>
      </c>
      <c r="F9" s="42" t="s">
        <v>197</v>
      </c>
      <c r="G9" s="34" t="str">
        <f>VLOOKUP(F9,'Base dados 39.79 - 30.24'!A:E,3,FALSE)</f>
        <v>FECHADURA</v>
      </c>
      <c r="H9" s="34" t="str">
        <f>VLOOKUP(F9,'Base dados 39.79 - 30.24'!A:E,4,FALSE)</f>
        <v>FECHADURA,Material: metal, Aplicação: porta interna com espessura de 30 a 40mm, Distância da Broca: 55mm, Características Adicionais: com cilindro, duas cópias de chave e maçaneta simples</v>
      </c>
      <c r="I9" s="35">
        <f>COUNTIF('Base dados 39.79 - 30.24'!A:A,'Respostas Órgãos'!F32)</f>
        <v>21</v>
      </c>
      <c r="J9" s="35">
        <f>SUMIF('Base dados 39.79 - 30.24'!A:A,'Respostas Órgãos'!F32,'Base dados 39.79 - 30.24'!H:H)</f>
        <v>53</v>
      </c>
      <c r="K9" s="36" t="str">
        <f>VLOOKUP(F9,'Base dados 39.79 - 30.24'!A:E,5,FALSE)</f>
        <v>Unidade</v>
      </c>
      <c r="L9" s="37">
        <f>(SUMIF('Base dados 39.79 - 30.24'!K:K,'Respostas Órgãos'!F9&amp;" - "&amp;'Respostas Órgãos'!$I$5,'Base dados 39.79 - 30.24'!H:H)/12)*15</f>
        <v>0</v>
      </c>
      <c r="M9" s="38"/>
      <c r="N9" s="39">
        <f t="shared" si="3"/>
        <v>0</v>
      </c>
      <c r="O9" s="40">
        <f t="shared" si="4"/>
        <v>0</v>
      </c>
      <c r="P9" s="41" t="str">
        <f t="shared" si="5"/>
        <v>Sem histórico de consumo</v>
      </c>
    </row>
    <row r="10" spans="1:17" ht="45" x14ac:dyDescent="0.25">
      <c r="A10" s="13" t="e">
        <f t="shared" si="0"/>
        <v>#N/A</v>
      </c>
      <c r="B10" s="13" t="e">
        <f>VLOOKUP(A10,'[1]LISTA ÓRGÃO'!A:B,2,FALSE)</f>
        <v>#N/A</v>
      </c>
      <c r="C10" s="32">
        <f t="shared" si="1"/>
        <v>0</v>
      </c>
      <c r="D10" s="13" t="str">
        <f t="shared" si="2"/>
        <v>3.3.90.30.24.03.0021.000034-01</v>
      </c>
      <c r="E10" s="33">
        <f t="shared" si="6"/>
        <v>4</v>
      </c>
      <c r="F10" s="42" t="s">
        <v>199</v>
      </c>
      <c r="G10" s="34" t="str">
        <f>VLOOKUP(F10,'Base dados 39.79 - 30.24'!A:E,3,FALSE)</f>
        <v>FECHADURA</v>
      </c>
      <c r="H10" s="34" t="str">
        <f>VLOOKUP(F10,'Base dados 39.79 - 30.24'!A:E,4,FALSE)</f>
        <v>FECHADURA,Material: metal, Aplicação: porta de banheiro, Características Adicionais: com chave fixa e maçaneta simples</v>
      </c>
      <c r="I10" s="35">
        <f>COUNTIF('Base dados 39.79 - 30.24'!A:A,'Respostas Órgãos'!F36)</f>
        <v>16</v>
      </c>
      <c r="J10" s="35">
        <f>SUMIF('Base dados 39.79 - 30.24'!A:A,'Respostas Órgãos'!F36,'Base dados 39.79 - 30.24'!H:H)</f>
        <v>120</v>
      </c>
      <c r="K10" s="36" t="str">
        <f>VLOOKUP(F10,'Base dados 39.79 - 30.24'!A:E,5,FALSE)</f>
        <v>Unidade</v>
      </c>
      <c r="L10" s="37">
        <f>(SUMIF('Base dados 39.79 - 30.24'!K:K,'Respostas Órgãos'!F10&amp;" - "&amp;'Respostas Órgãos'!$I$5,'Base dados 39.79 - 30.24'!H:H)/12)*15</f>
        <v>0</v>
      </c>
      <c r="M10" s="38"/>
      <c r="N10" s="39">
        <f t="shared" si="3"/>
        <v>0</v>
      </c>
      <c r="O10" s="40">
        <f t="shared" si="4"/>
        <v>0</v>
      </c>
      <c r="P10" s="41" t="str">
        <f t="shared" si="5"/>
        <v>Sem histórico de consumo</v>
      </c>
    </row>
    <row r="11" spans="1:17" ht="45" x14ac:dyDescent="0.25">
      <c r="A11" s="13" t="e">
        <f t="shared" si="0"/>
        <v>#N/A</v>
      </c>
      <c r="B11" s="13" t="e">
        <f>VLOOKUP(A11,'[1]LISTA ÓRGÃO'!A:B,2,FALSE)</f>
        <v>#N/A</v>
      </c>
      <c r="C11" s="32">
        <f t="shared" si="1"/>
        <v>0</v>
      </c>
      <c r="D11" s="13" t="str">
        <f t="shared" si="2"/>
        <v>3.3.90.30.24.03.0021.000035-01</v>
      </c>
      <c r="E11" s="33">
        <f t="shared" si="6"/>
        <v>5</v>
      </c>
      <c r="F11" s="42" t="s">
        <v>201</v>
      </c>
      <c r="G11" s="34" t="str">
        <f>VLOOKUP(F11,'Base dados 39.79 - 30.24'!A:E,3,FALSE)</f>
        <v>FECHADURA</v>
      </c>
      <c r="H11" s="34" t="str">
        <f>VLOOKUP(F11,'Base dados 39.79 - 30.24'!A:E,4,FALSE)</f>
        <v>FECHADURA,Material: metal, Aplicação: porta de vidro de abrir/bater, Características Adicionais: com cilindro, duas cópias de chave</v>
      </c>
      <c r="I11" s="35">
        <f>COUNTIF('Base dados 39.79 - 30.24'!A:A,'Respostas Órgãos'!F37)</f>
        <v>46</v>
      </c>
      <c r="J11" s="35">
        <f>SUMIF('Base dados 39.79 - 30.24'!A:A,'Respostas Órgãos'!F37,'Base dados 39.79 - 30.24'!H:H)</f>
        <v>4706</v>
      </c>
      <c r="K11" s="36" t="str">
        <f>VLOOKUP(F11,'Base dados 39.79 - 30.24'!A:E,5,FALSE)</f>
        <v>Unidade</v>
      </c>
      <c r="L11" s="37">
        <f>(SUMIF('Base dados 39.79 - 30.24'!K:K,'Respostas Órgãos'!F11&amp;" - "&amp;'Respostas Órgãos'!$I$5,'Base dados 39.79 - 30.24'!H:H)/12)*15</f>
        <v>0</v>
      </c>
      <c r="M11" s="38"/>
      <c r="N11" s="39">
        <f t="shared" si="3"/>
        <v>0</v>
      </c>
      <c r="O11" s="40">
        <f t="shared" si="4"/>
        <v>0</v>
      </c>
      <c r="P11" s="41" t="str">
        <f t="shared" si="5"/>
        <v>Sem histórico de consumo</v>
      </c>
    </row>
    <row r="12" spans="1:17" ht="60" x14ac:dyDescent="0.25">
      <c r="A12" s="13" t="e">
        <f t="shared" si="0"/>
        <v>#N/A</v>
      </c>
      <c r="B12" s="13" t="e">
        <f>VLOOKUP(A12,'[1]LISTA ÓRGÃO'!A:B,2,FALSE)</f>
        <v>#N/A</v>
      </c>
      <c r="C12" s="32">
        <f t="shared" si="1"/>
        <v>0</v>
      </c>
      <c r="D12" s="13" t="str">
        <f t="shared" si="2"/>
        <v>3.3.90.30.24.03.0021.000036-01</v>
      </c>
      <c r="E12" s="33">
        <f t="shared" si="6"/>
        <v>6</v>
      </c>
      <c r="F12" s="42" t="s">
        <v>203</v>
      </c>
      <c r="G12" s="34" t="str">
        <f>VLOOKUP(F12,'Base dados 39.79 - 30.24'!A:E,3,FALSE)</f>
        <v>FECHADURA</v>
      </c>
      <c r="H12" s="34" t="str">
        <f>VLOOKUP(F12,'Base dados 39.79 - 30.24'!A:E,4,FALSE)</f>
        <v>FECHADURA,Material: em ABS, Aplicação: porta interna e externa, Distância da Broca: 90mm, Tipo: tubular, lockwell, Características Adicionais: lado externo chave, lado interno botão de girar, duas cópias de chave.</v>
      </c>
      <c r="I12" s="35">
        <f>COUNTIF('Base dados 39.79 - 30.24'!A:A,'Respostas Órgãos'!F38)</f>
        <v>16</v>
      </c>
      <c r="J12" s="35">
        <f>SUMIF('Base dados 39.79 - 30.24'!A:A,'Respostas Órgãos'!F38,'Base dados 39.79 - 30.24'!H:H)</f>
        <v>226</v>
      </c>
      <c r="K12" s="36" t="str">
        <f>VLOOKUP(F12,'Base dados 39.79 - 30.24'!A:E,5,FALSE)</f>
        <v>Unidade</v>
      </c>
      <c r="L12" s="37">
        <f>(SUMIF('Base dados 39.79 - 30.24'!K:K,'Respostas Órgãos'!F12&amp;" - "&amp;'Respostas Órgãos'!$I$5,'Base dados 39.79 - 30.24'!H:H)/12)*15</f>
        <v>0</v>
      </c>
      <c r="M12" s="38"/>
      <c r="N12" s="39">
        <f t="shared" si="3"/>
        <v>0</v>
      </c>
      <c r="O12" s="40">
        <f t="shared" si="4"/>
        <v>0</v>
      </c>
      <c r="P12" s="41" t="str">
        <f t="shared" si="5"/>
        <v>Sem histórico de consumo</v>
      </c>
    </row>
    <row r="13" spans="1:17" ht="60" x14ac:dyDescent="0.25">
      <c r="A13" s="13" t="e">
        <f t="shared" si="0"/>
        <v>#N/A</v>
      </c>
      <c r="B13" s="13" t="e">
        <f>VLOOKUP(A13,'[1]LISTA ÓRGÃO'!A:B,2,FALSE)</f>
        <v>#N/A</v>
      </c>
      <c r="C13" s="32">
        <f t="shared" si="1"/>
        <v>0</v>
      </c>
      <c r="D13" s="13" t="str">
        <f t="shared" si="2"/>
        <v>3.3.90.30.24.03.0021.000037-01</v>
      </c>
      <c r="E13" s="33">
        <f t="shared" si="6"/>
        <v>7</v>
      </c>
      <c r="F13" s="42" t="s">
        <v>205</v>
      </c>
      <c r="G13" s="34" t="str">
        <f>VLOOKUP(F13,'Base dados 39.79 - 30.24'!A:E,3,FALSE)</f>
        <v>FECHADURA</v>
      </c>
      <c r="H13" s="34" t="str">
        <f>VLOOKUP(F13,'Base dados 39.79 - 30.24'!A:E,4,FALSE)</f>
        <v>FECHADURA,Material: metal, Aplicação: porta interna e externa, Distância da Broca: 70mm, Tipo: tubular, lockwell, Características Adicionais: lado externo chave, lado interno botão de girar, duas cópias de chave.</v>
      </c>
      <c r="I13" s="35">
        <f>COUNTIF('Base dados 39.79 - 30.24'!A:A,'Respostas Órgãos'!F39)</f>
        <v>22</v>
      </c>
      <c r="J13" s="35">
        <f>SUMIF('Base dados 39.79 - 30.24'!A:A,'Respostas Órgãos'!F39,'Base dados 39.79 - 30.24'!H:H)</f>
        <v>150</v>
      </c>
      <c r="K13" s="36" t="str">
        <f>VLOOKUP(F13,'Base dados 39.79 - 30.24'!A:E,5,FALSE)</f>
        <v>Unidade</v>
      </c>
      <c r="L13" s="37">
        <f>(SUMIF('Base dados 39.79 - 30.24'!K:K,'Respostas Órgãos'!F13&amp;" - "&amp;'Respostas Órgãos'!$I$5,'Base dados 39.79 - 30.24'!H:H)/12)*15</f>
        <v>0</v>
      </c>
      <c r="M13" s="38"/>
      <c r="N13" s="39">
        <f t="shared" si="3"/>
        <v>0</v>
      </c>
      <c r="O13" s="40">
        <f t="shared" si="4"/>
        <v>0</v>
      </c>
      <c r="P13" s="41" t="str">
        <f t="shared" si="5"/>
        <v>Sem histórico de consumo</v>
      </c>
    </row>
    <row r="14" spans="1:17" ht="60" x14ac:dyDescent="0.25">
      <c r="A14" s="13" t="e">
        <f t="shared" si="0"/>
        <v>#N/A</v>
      </c>
      <c r="B14" s="13" t="e">
        <f>VLOOKUP(A14,'[1]LISTA ÓRGÃO'!A:B,2,FALSE)</f>
        <v>#N/A</v>
      </c>
      <c r="C14" s="32">
        <f t="shared" si="1"/>
        <v>0</v>
      </c>
      <c r="D14" s="13" t="str">
        <f t="shared" si="2"/>
        <v>3.3.90.30.24.03.0021.000038-01</v>
      </c>
      <c r="E14" s="33">
        <f t="shared" si="6"/>
        <v>8</v>
      </c>
      <c r="F14" s="42" t="s">
        <v>207</v>
      </c>
      <c r="G14" s="34" t="str">
        <f>VLOOKUP(F14,'Base dados 39.79 - 30.24'!A:E,3,FALSE)</f>
        <v>FECHADURA</v>
      </c>
      <c r="H14" s="34" t="str">
        <f>VLOOKUP(F14,'Base dados 39.79 - 30.24'!A:E,4,FALSE)</f>
        <v>FECHADURA,Material: metal, Aplicação: porta interna e externa, Distância da Broca: 120mm, Tipo: tubular, lockwell, Características Adicionais: lado externo chave, lado interno botão de girar, duas cópias de chave.</v>
      </c>
      <c r="I14" s="35">
        <f>COUNTIF('Base dados 39.79 - 30.24'!A:A,'Respostas Órgãos'!F40)</f>
        <v>38</v>
      </c>
      <c r="J14" s="35">
        <f>SUMIF('Base dados 39.79 - 30.24'!A:A,'Respostas Órgãos'!F40,'Base dados 39.79 - 30.24'!H:H)</f>
        <v>1336</v>
      </c>
      <c r="K14" s="36" t="str">
        <f>VLOOKUP(F14,'Base dados 39.79 - 30.24'!A:E,5,FALSE)</f>
        <v>Unidade</v>
      </c>
      <c r="L14" s="37">
        <f>(SUMIF('Base dados 39.79 - 30.24'!K:K,'Respostas Órgãos'!F14&amp;" - "&amp;'Respostas Órgãos'!$I$5,'Base dados 39.79 - 30.24'!H:H)/12)*15</f>
        <v>0</v>
      </c>
      <c r="M14" s="38"/>
      <c r="N14" s="39">
        <f t="shared" si="3"/>
        <v>0</v>
      </c>
      <c r="O14" s="40">
        <f t="shared" si="4"/>
        <v>0</v>
      </c>
      <c r="P14" s="41" t="str">
        <f t="shared" si="5"/>
        <v>Sem histórico de consumo</v>
      </c>
    </row>
    <row r="15" spans="1:17" ht="60" x14ac:dyDescent="0.25">
      <c r="A15" s="13" t="e">
        <f t="shared" si="0"/>
        <v>#N/A</v>
      </c>
      <c r="B15" s="13" t="e">
        <f>VLOOKUP(A15,'[1]LISTA ÓRGÃO'!A:B,2,FALSE)</f>
        <v>#N/A</v>
      </c>
      <c r="C15" s="32">
        <f t="shared" si="1"/>
        <v>0</v>
      </c>
      <c r="D15" s="13" t="str">
        <f t="shared" si="2"/>
        <v>3.3.90.30.24.03.0021.000039-01</v>
      </c>
      <c r="E15" s="33">
        <f t="shared" si="6"/>
        <v>9</v>
      </c>
      <c r="F15" s="42" t="s">
        <v>209</v>
      </c>
      <c r="G15" s="34" t="str">
        <f>VLOOKUP(F15,'Base dados 39.79 - 30.24'!A:E,3,FALSE)</f>
        <v>FECHADURA</v>
      </c>
      <c r="H15" s="34" t="str">
        <f>VLOOKUP(F15,'Base dados 39.79 - 30.24'!A:E,4,FALSE)</f>
        <v>FECHADURA,Material: metal, Aplicação: porta interna e externa, Distância da Broca: 70mm, Características Adicionais: com cilindro, duas cópias de chave, Macaneta: tipo bola.</v>
      </c>
      <c r="I15" s="35">
        <f>COUNTIF('Base dados 39.79 - 30.24'!A:A,'Respostas Órgãos'!F41)</f>
        <v>29</v>
      </c>
      <c r="J15" s="35">
        <f>SUMIF('Base dados 39.79 - 30.24'!A:A,'Respostas Órgãos'!F41,'Base dados 39.79 - 30.24'!H:H)</f>
        <v>223</v>
      </c>
      <c r="K15" s="36" t="str">
        <f>VLOOKUP(F15,'Base dados 39.79 - 30.24'!A:E,5,FALSE)</f>
        <v>Unidade</v>
      </c>
      <c r="L15" s="37">
        <f>(SUMIF('Base dados 39.79 - 30.24'!K:K,'Respostas Órgãos'!F15&amp;" - "&amp;'Respostas Órgãos'!$I$5,'Base dados 39.79 - 30.24'!H:H)/12)*15</f>
        <v>0</v>
      </c>
      <c r="M15" s="38"/>
      <c r="N15" s="39">
        <f t="shared" si="3"/>
        <v>0</v>
      </c>
      <c r="O15" s="40">
        <f t="shared" si="4"/>
        <v>0</v>
      </c>
      <c r="P15" s="41" t="str">
        <f t="shared" si="5"/>
        <v>Sem histórico de consumo</v>
      </c>
    </row>
    <row r="16" spans="1:17" ht="60" x14ac:dyDescent="0.25">
      <c r="A16" s="13" t="e">
        <f t="shared" si="0"/>
        <v>#N/A</v>
      </c>
      <c r="B16" s="13" t="e">
        <f>VLOOKUP(A16,'[1]LISTA ÓRGÃO'!A:B,2,FALSE)</f>
        <v>#N/A</v>
      </c>
      <c r="C16" s="32">
        <f t="shared" si="1"/>
        <v>0</v>
      </c>
      <c r="D16" s="13" t="str">
        <f t="shared" si="2"/>
        <v>3.3.90.30.24.03.0021.000040-01</v>
      </c>
      <c r="E16" s="33">
        <f t="shared" si="6"/>
        <v>10</v>
      </c>
      <c r="F16" s="42" t="s">
        <v>211</v>
      </c>
      <c r="G16" s="34" t="str">
        <f>VLOOKUP(F16,'Base dados 39.79 - 30.24'!A:E,3,FALSE)</f>
        <v>FECHADURA</v>
      </c>
      <c r="H16" s="34" t="str">
        <f>VLOOKUP(F16,'Base dados 39.79 - 30.24'!A:E,4,FALSE)</f>
        <v>FECHADURA,Material: metal, Aplicação: porta interna e externa, Distância da Broca: 120mm, Características Adicionais: com cilindro, duas cópias de chave, Macaneta: tipo bola.</v>
      </c>
      <c r="I16" s="35">
        <f>COUNTIF('Base dados 39.79 - 30.24'!A:A,'Respostas Órgãos'!F42)</f>
        <v>15</v>
      </c>
      <c r="J16" s="35">
        <f>SUMIF('Base dados 39.79 - 30.24'!A:A,'Respostas Órgãos'!F42,'Base dados 39.79 - 30.24'!H:H)</f>
        <v>74</v>
      </c>
      <c r="K16" s="36" t="str">
        <f>VLOOKUP(F16,'Base dados 39.79 - 30.24'!A:E,5,FALSE)</f>
        <v>Unidade</v>
      </c>
      <c r="L16" s="37">
        <f>(SUMIF('Base dados 39.79 - 30.24'!K:K,'Respostas Órgãos'!F16&amp;" - "&amp;'Respostas Órgãos'!$I$5,'Base dados 39.79 - 30.24'!H:H)/12)*15</f>
        <v>0</v>
      </c>
      <c r="M16" s="38"/>
      <c r="N16" s="39">
        <f t="shared" si="3"/>
        <v>0</v>
      </c>
      <c r="O16" s="40">
        <f t="shared" si="4"/>
        <v>0</v>
      </c>
      <c r="P16" s="41" t="str">
        <f t="shared" si="5"/>
        <v>Sem histórico de consumo</v>
      </c>
    </row>
    <row r="17" spans="1:16" ht="60" x14ac:dyDescent="0.25">
      <c r="A17" s="13" t="e">
        <f t="shared" si="0"/>
        <v>#N/A</v>
      </c>
      <c r="B17" s="13" t="e">
        <f>VLOOKUP(A17,'[1]LISTA ÓRGÃO'!A:B,2,FALSE)</f>
        <v>#N/A</v>
      </c>
      <c r="C17" s="32">
        <f t="shared" si="1"/>
        <v>0</v>
      </c>
      <c r="D17" s="13" t="str">
        <f t="shared" si="2"/>
        <v>3.3.90.30.24.03.0021.000041-01</v>
      </c>
      <c r="E17" s="33">
        <f t="shared" si="6"/>
        <v>11</v>
      </c>
      <c r="F17" s="42" t="s">
        <v>213</v>
      </c>
      <c r="G17" s="34" t="str">
        <f>VLOOKUP(F17,'Base dados 39.79 - 30.24'!A:E,3,FALSE)</f>
        <v>FECHADURA</v>
      </c>
      <c r="H17" s="34" t="str">
        <f>VLOOKUP(F17,'Base dados 39.79 - 30.24'!A:E,4,FALSE)</f>
        <v>FECHADURA,Material: metal, Aplicação: porta externa, Distância da Broca: 20mm, Características Adicionais: perfil estreito, com cilindro, duas cópias de chave e maçaneta "L"</v>
      </c>
      <c r="I17" s="35">
        <f>COUNTIF('Base dados 39.79 - 30.24'!A:A,'Respostas Órgãos'!F43)</f>
        <v>19</v>
      </c>
      <c r="J17" s="35">
        <f>SUMIF('Base dados 39.79 - 30.24'!A:A,'Respostas Órgãos'!F43,'Base dados 39.79 - 30.24'!H:H)</f>
        <v>109</v>
      </c>
      <c r="K17" s="36" t="str">
        <f>VLOOKUP(F17,'Base dados 39.79 - 30.24'!A:E,5,FALSE)</f>
        <v>Unidade</v>
      </c>
      <c r="L17" s="37">
        <f>(SUMIF('Base dados 39.79 - 30.24'!K:K,'Respostas Órgãos'!F17&amp;" - "&amp;'Respostas Órgãos'!$I$5,'Base dados 39.79 - 30.24'!H:H)/12)*15</f>
        <v>0</v>
      </c>
      <c r="M17" s="38"/>
      <c r="N17" s="39">
        <f t="shared" si="3"/>
        <v>0</v>
      </c>
      <c r="O17" s="40">
        <f t="shared" si="4"/>
        <v>0</v>
      </c>
      <c r="P17" s="41" t="str">
        <f t="shared" si="5"/>
        <v>Sem histórico de consumo</v>
      </c>
    </row>
    <row r="18" spans="1:16" ht="60" x14ac:dyDescent="0.25">
      <c r="A18" s="13" t="e">
        <f t="shared" si="0"/>
        <v>#N/A</v>
      </c>
      <c r="B18" s="13" t="e">
        <f>VLOOKUP(A18,'[1]LISTA ÓRGÃO'!A:B,2,FALSE)</f>
        <v>#N/A</v>
      </c>
      <c r="C18" s="32">
        <f t="shared" si="1"/>
        <v>0</v>
      </c>
      <c r="D18" s="13" t="str">
        <f t="shared" si="2"/>
        <v>3.3.90.30.24.03.0021.000042-01</v>
      </c>
      <c r="E18" s="33">
        <f t="shared" si="6"/>
        <v>12</v>
      </c>
      <c r="F18" s="42" t="s">
        <v>215</v>
      </c>
      <c r="G18" s="34" t="str">
        <f>VLOOKUP(F18,'Base dados 39.79 - 30.24'!A:E,3,FALSE)</f>
        <v>FECHADURA</v>
      </c>
      <c r="H18" s="34" t="str">
        <f>VLOOKUP(F18,'Base dados 39.79 - 30.24'!A:E,4,FALSE)</f>
        <v>FECHADURA,Material: metal, Aplicação: armário de aço, Comprimento do Tambor: 20mm, Características Adicionais: com cilindro, duas cópias de chave e segredo único.</v>
      </c>
      <c r="I18" s="35">
        <f>COUNTIF('Base dados 39.79 - 30.24'!A:A,'Respostas Órgãos'!#REF!)</f>
        <v>0</v>
      </c>
      <c r="J18" s="35">
        <f>SUMIF('Base dados 39.79 - 30.24'!A:A,'Respostas Órgãos'!#REF!,'Base dados 39.79 - 30.24'!H:H)</f>
        <v>0</v>
      </c>
      <c r="K18" s="36" t="str">
        <f>VLOOKUP(F18,'Base dados 39.79 - 30.24'!A:E,5,FALSE)</f>
        <v>Unidade</v>
      </c>
      <c r="L18" s="37">
        <f>(SUMIF('Base dados 39.79 - 30.24'!K:K,'Respostas Órgãos'!F18&amp;" - "&amp;'Respostas Órgãos'!$I$5,'Base dados 39.79 - 30.24'!H:H)/12)*15</f>
        <v>0</v>
      </c>
      <c r="M18" s="38"/>
      <c r="N18" s="39">
        <f t="shared" si="3"/>
        <v>0</v>
      </c>
      <c r="O18" s="40">
        <f t="shared" si="4"/>
        <v>0</v>
      </c>
      <c r="P18" s="41" t="str">
        <f t="shared" si="5"/>
        <v>Sem histórico de consumo</v>
      </c>
    </row>
    <row r="19" spans="1:16" ht="60" x14ac:dyDescent="0.25">
      <c r="A19" s="13" t="e">
        <f t="shared" si="0"/>
        <v>#N/A</v>
      </c>
      <c r="B19" s="13" t="e">
        <f>VLOOKUP(A19,'[1]LISTA ÓRGÃO'!A:B,2,FALSE)</f>
        <v>#N/A</v>
      </c>
      <c r="C19" s="32">
        <f t="shared" si="1"/>
        <v>0</v>
      </c>
      <c r="D19" s="13" t="str">
        <f t="shared" si="2"/>
        <v>3.3.90.30.24.03.0021.000043-01</v>
      </c>
      <c r="E19" s="33">
        <f t="shared" si="6"/>
        <v>13</v>
      </c>
      <c r="F19" s="42" t="s">
        <v>217</v>
      </c>
      <c r="G19" s="34" t="str">
        <f>VLOOKUP(F19,'Base dados 39.79 - 30.24'!A:E,3,FALSE)</f>
        <v>FECHADURA</v>
      </c>
      <c r="H19" s="34" t="str">
        <f>VLOOKUP(F19,'Base dados 39.79 - 30.24'!A:E,4,FALSE)</f>
        <v>FECHADURA,Material: metal, Aplicação: gaveteiro, Corpo: 20mm, Diâmetro: 19mm, Características Adicionais: com uma aba frontal sem acessórios, chave escamoteável com 180º de rotação, dois pontos de extração.</v>
      </c>
      <c r="I19" s="35">
        <f>COUNTIF('Base dados 39.79 - 30.24'!A:A,'Respostas Órgãos'!F45)</f>
        <v>1</v>
      </c>
      <c r="J19" s="35">
        <f>SUMIF('Base dados 39.79 - 30.24'!A:A,'Respostas Órgãos'!F45,'Base dados 39.79 - 30.24'!H:H)</f>
        <v>0</v>
      </c>
      <c r="K19" s="36" t="str">
        <f>VLOOKUP(F19,'Base dados 39.79 - 30.24'!A:E,5,FALSE)</f>
        <v>Unidade</v>
      </c>
      <c r="L19" s="37">
        <f>(SUMIF('Base dados 39.79 - 30.24'!K:K,'Respostas Órgãos'!F19&amp;" - "&amp;'Respostas Órgãos'!$I$5,'Base dados 39.79 - 30.24'!H:H)/12)*15</f>
        <v>0</v>
      </c>
      <c r="M19" s="38"/>
      <c r="N19" s="39">
        <f t="shared" si="3"/>
        <v>0</v>
      </c>
      <c r="O19" s="40">
        <f t="shared" si="4"/>
        <v>0</v>
      </c>
      <c r="P19" s="41" t="str">
        <f t="shared" si="5"/>
        <v>Sem histórico de consumo</v>
      </c>
    </row>
    <row r="20" spans="1:16" ht="45" x14ac:dyDescent="0.25">
      <c r="A20" s="13" t="e">
        <f t="shared" si="0"/>
        <v>#N/A</v>
      </c>
      <c r="B20" s="13" t="e">
        <f>VLOOKUP(A20,'[1]LISTA ÓRGÃO'!A:B,2,FALSE)</f>
        <v>#N/A</v>
      </c>
      <c r="C20" s="32">
        <f t="shared" si="1"/>
        <v>0</v>
      </c>
      <c r="D20" s="13" t="str">
        <f t="shared" si="2"/>
        <v>3.3.90.30.24.03.0021.000044-01</v>
      </c>
      <c r="E20" s="33">
        <f t="shared" si="6"/>
        <v>14</v>
      </c>
      <c r="F20" s="42" t="s">
        <v>219</v>
      </c>
      <c r="G20" s="34" t="str">
        <f>VLOOKUP(F20,'Base dados 39.79 - 30.24'!A:E,3,FALSE)</f>
        <v>FECHADURA</v>
      </c>
      <c r="H20" s="34" t="str">
        <f>VLOOKUP(F20,'Base dados 39.79 - 30.24'!A:E,4,FALSE)</f>
        <v>FECHADURA,Material: metal, Aplicação: gaveta, Características Adicionais: com cilindro de 22mm, duas cópias de chave</v>
      </c>
      <c r="I20" s="35">
        <f>COUNTIF('Base dados 39.79 - 30.24'!A:A,'Respostas Órgãos'!F46)</f>
        <v>1</v>
      </c>
      <c r="J20" s="35">
        <f>SUMIF('Base dados 39.79 - 30.24'!A:A,'Respostas Órgãos'!F46,'Base dados 39.79 - 30.24'!H:H)</f>
        <v>0</v>
      </c>
      <c r="K20" s="36" t="str">
        <f>VLOOKUP(F20,'Base dados 39.79 - 30.24'!A:E,5,FALSE)</f>
        <v>Unidade</v>
      </c>
      <c r="L20" s="37">
        <f>(SUMIF('Base dados 39.79 - 30.24'!K:K,'Respostas Órgãos'!F20&amp;" - "&amp;'Respostas Órgãos'!$I$5,'Base dados 39.79 - 30.24'!H:H)/12)*15</f>
        <v>0</v>
      </c>
      <c r="M20" s="38"/>
      <c r="N20" s="39">
        <f t="shared" si="3"/>
        <v>0</v>
      </c>
      <c r="O20" s="40">
        <f t="shared" si="4"/>
        <v>0</v>
      </c>
      <c r="P20" s="41" t="str">
        <f t="shared" si="5"/>
        <v>Sem histórico de consumo</v>
      </c>
    </row>
    <row r="21" spans="1:16" ht="45" x14ac:dyDescent="0.25">
      <c r="A21" s="13" t="e">
        <f t="shared" si="0"/>
        <v>#N/A</v>
      </c>
      <c r="B21" s="13" t="e">
        <f>VLOOKUP(A21,'[1]LISTA ÓRGÃO'!A:B,2,FALSE)</f>
        <v>#N/A</v>
      </c>
      <c r="C21" s="32">
        <f t="shared" si="1"/>
        <v>0</v>
      </c>
      <c r="D21" s="13" t="str">
        <f t="shared" si="2"/>
        <v>3.3.90.30.28.02.0002.000040-01</v>
      </c>
      <c r="E21" s="33">
        <f t="shared" si="6"/>
        <v>15</v>
      </c>
      <c r="F21" s="42" t="s">
        <v>187</v>
      </c>
      <c r="G21" s="34" t="str">
        <f>VLOOKUP(F21,'Base dados 39.79 - 30.24'!A:E,3,FALSE)</f>
        <v>CADEADO</v>
      </c>
      <c r="H21" s="34" t="str">
        <f>VLOOKUP(F21,'Base dados 39.79 - 30.24'!A:E,4,FALSE)</f>
        <v>CADEADO,Material Corpo: latão maciço, haste em aço, Características Adicionais: duas cópias de chaves simples, Tamanho: 30 mm.</v>
      </c>
      <c r="I21" s="35">
        <f>COUNTIF('Base dados 39.79 - 30.24'!A:A,'Respostas Órgãos'!F34)</f>
        <v>39</v>
      </c>
      <c r="J21" s="35">
        <f>SUMIF('Base dados 39.79 - 30.24'!A:A,'Respostas Órgãos'!F34,'Base dados 39.79 - 30.24'!H:H)</f>
        <v>402</v>
      </c>
      <c r="K21" s="36" t="str">
        <f>VLOOKUP(F21,'Base dados 39.79 - 30.24'!A:E,5,FALSE)</f>
        <v>Unidade</v>
      </c>
      <c r="L21" s="37">
        <f>(SUMIF('Base dados 39.79 - 30.24'!K:K,'Respostas Órgãos'!F21&amp;" - "&amp;'Respostas Órgãos'!$I$5,'Base dados 39.79 - 30.24'!H:H)/12)*15</f>
        <v>0</v>
      </c>
      <c r="M21" s="38"/>
      <c r="N21" s="39">
        <f t="shared" si="3"/>
        <v>0</v>
      </c>
      <c r="O21" s="40">
        <f t="shared" si="4"/>
        <v>0</v>
      </c>
      <c r="P21" s="41" t="str">
        <f t="shared" si="5"/>
        <v>Sem histórico de consumo</v>
      </c>
    </row>
    <row r="22" spans="1:16" ht="45" x14ac:dyDescent="0.25">
      <c r="A22" s="13" t="e">
        <f t="shared" si="0"/>
        <v>#N/A</v>
      </c>
      <c r="B22" s="13" t="e">
        <f>VLOOKUP(A22,'[1]LISTA ÓRGÃO'!A:B,2,FALSE)</f>
        <v>#N/A</v>
      </c>
      <c r="C22" s="32">
        <f t="shared" si="1"/>
        <v>0</v>
      </c>
      <c r="D22" s="13" t="str">
        <f t="shared" si="2"/>
        <v>3.3.90.30.28.02.0002.000041-01</v>
      </c>
      <c r="E22" s="33">
        <f t="shared" si="6"/>
        <v>16</v>
      </c>
      <c r="F22" s="42" t="s">
        <v>189</v>
      </c>
      <c r="G22" s="34" t="str">
        <f>VLOOKUP(F22,'Base dados 39.79 - 30.24'!A:E,3,FALSE)</f>
        <v>CADEADO</v>
      </c>
      <c r="H22" s="34" t="str">
        <f>VLOOKUP(F22,'Base dados 39.79 - 30.24'!A:E,4,FALSE)</f>
        <v>CADEADO,Material Corpo: latão maciço, haste em aço, Características Adicionais: duas cópias de chaves simples, Tamanho: 45 mm.</v>
      </c>
      <c r="I22" s="35">
        <f>COUNTIF('Base dados 39.79 - 30.24'!A:A,'Respostas Órgãos'!F35)</f>
        <v>18</v>
      </c>
      <c r="J22" s="35">
        <f>SUMIF('Base dados 39.79 - 30.24'!A:A,'Respostas Órgãos'!F35,'Base dados 39.79 - 30.24'!H:H)</f>
        <v>46</v>
      </c>
      <c r="K22" s="36" t="str">
        <f>VLOOKUP(F22,'Base dados 39.79 - 30.24'!A:E,5,FALSE)</f>
        <v>Unidade</v>
      </c>
      <c r="L22" s="37">
        <f>(SUMIF('Base dados 39.79 - 30.24'!K:K,'Respostas Órgãos'!F22&amp;" - "&amp;'Respostas Órgãos'!$I$5,'Base dados 39.79 - 30.24'!H:H)/12)*15</f>
        <v>0</v>
      </c>
      <c r="M22" s="38"/>
      <c r="N22" s="39">
        <f t="shared" si="3"/>
        <v>0</v>
      </c>
      <c r="O22" s="40">
        <f t="shared" si="4"/>
        <v>0</v>
      </c>
      <c r="P22" s="41" t="str">
        <f t="shared" si="5"/>
        <v>Sem histórico de consumo</v>
      </c>
    </row>
    <row r="23" spans="1:16" ht="45" x14ac:dyDescent="0.25">
      <c r="A23" s="13" t="e">
        <f t="shared" si="0"/>
        <v>#N/A</v>
      </c>
      <c r="B23" s="13" t="e">
        <f>VLOOKUP(A23,'[1]LISTA ÓRGÃO'!A:B,2,FALSE)</f>
        <v>#N/A</v>
      </c>
      <c r="C23" s="32">
        <f t="shared" si="1"/>
        <v>0</v>
      </c>
      <c r="D23" s="13" t="str">
        <f t="shared" si="2"/>
        <v>3.3.90.30.28.02.0002.000042-01</v>
      </c>
      <c r="E23" s="33">
        <f t="shared" si="6"/>
        <v>17</v>
      </c>
      <c r="F23" s="42" t="s">
        <v>191</v>
      </c>
      <c r="G23" s="34" t="str">
        <f>VLOOKUP(F23,'Base dados 39.79 - 30.24'!A:E,3,FALSE)</f>
        <v>CADEADO</v>
      </c>
      <c r="H23" s="34" t="str">
        <f>VLOOKUP(F23,'Base dados 39.79 - 30.24'!A:E,4,FALSE)</f>
        <v>CADEADO,Material Corpo: latão maciço, haste em aço, Características Adicionais: duas cópias de chaves simples, Tamanho: 60 mm.</v>
      </c>
      <c r="I23" s="35">
        <f>COUNTIF('Base dados 39.79 - 30.24'!A:A,'Respostas Órgãos'!F44)</f>
        <v>43</v>
      </c>
      <c r="J23" s="35">
        <f>SUMIF('Base dados 39.79 - 30.24'!A:A,'Respostas Órgãos'!F44,'Base dados 39.79 - 30.24'!H:H)</f>
        <v>1185</v>
      </c>
      <c r="K23" s="36" t="str">
        <f>VLOOKUP(F23,'Base dados 39.79 - 30.24'!A:E,5,FALSE)</f>
        <v>Unidade</v>
      </c>
      <c r="L23" s="37">
        <f>(SUMIF('Base dados 39.79 - 30.24'!K:K,'Respostas Órgãos'!F23&amp;" - "&amp;'Respostas Órgãos'!$I$5,'Base dados 39.79 - 30.24'!H:H)/12)*15</f>
        <v>0</v>
      </c>
      <c r="M23" s="38"/>
      <c r="N23" s="39">
        <f t="shared" si="3"/>
        <v>0</v>
      </c>
      <c r="O23" s="40">
        <f t="shared" si="4"/>
        <v>0</v>
      </c>
      <c r="P23" s="41" t="str">
        <f t="shared" si="5"/>
        <v>Sem histórico de consumo</v>
      </c>
    </row>
    <row r="24" spans="1:16" ht="30" x14ac:dyDescent="0.25">
      <c r="A24" s="13" t="e">
        <f t="shared" si="0"/>
        <v>#N/A</v>
      </c>
      <c r="B24" s="13" t="e">
        <f>VLOOKUP(A24,'[1]LISTA ÓRGÃO'!A:B,2,FALSE)</f>
        <v>#N/A</v>
      </c>
      <c r="C24" s="32">
        <f t="shared" si="1"/>
        <v>0</v>
      </c>
      <c r="D24" s="13" t="str">
        <f t="shared" si="2"/>
        <v>3.3.90.39.79.04.0001.000005-02</v>
      </c>
      <c r="E24" s="33">
        <f t="shared" si="6"/>
        <v>18</v>
      </c>
      <c r="F24" s="42" t="s">
        <v>253</v>
      </c>
      <c r="G24" s="34" t="str">
        <f>VLOOKUP(F24,'Base dados 39.79 - 30.24'!A:E,3,FALSE)</f>
        <v>SERVIÇOS DE CHAVEIRO</v>
      </c>
      <c r="H24" s="34" t="str">
        <f>VLOOKUP(F24,'Base dados 39.79 - 30.24'!A:E,4,FALSE)</f>
        <v>SERVIÇOS DE CHAVEIRO,Descrição: Cópia de chave para porta de aço.</v>
      </c>
      <c r="I24" s="35">
        <f>COUNTIF('Base dados 39.79 - 30.24'!A:A,'Respostas Órgãos'!F16)</f>
        <v>1</v>
      </c>
      <c r="J24" s="35">
        <f>SUMIF('Base dados 39.79 - 30.24'!A:A,'Respostas Órgãos'!F16,'Base dados 39.79 - 30.24'!H:H)</f>
        <v>0</v>
      </c>
      <c r="K24" s="36" t="str">
        <f>VLOOKUP(F24,'Base dados 39.79 - 30.24'!A:E,5,FALSE)</f>
        <v>Serviço</v>
      </c>
      <c r="L24" s="37">
        <f>(SUMIF('Base dados 39.79 - 30.24'!K:K,'Respostas Órgãos'!F24&amp;" - "&amp;'Respostas Órgãos'!$I$5,'Base dados 39.79 - 30.24'!H:H)/12)*15</f>
        <v>0</v>
      </c>
      <c r="M24" s="38"/>
      <c r="N24" s="39">
        <f t="shared" si="3"/>
        <v>0</v>
      </c>
      <c r="O24" s="40">
        <f t="shared" si="4"/>
        <v>0</v>
      </c>
      <c r="P24" s="41" t="str">
        <f t="shared" si="5"/>
        <v>Sem histórico de consumo</v>
      </c>
    </row>
    <row r="25" spans="1:16" ht="30" x14ac:dyDescent="0.25">
      <c r="A25" s="13" t="e">
        <f t="shared" si="0"/>
        <v>#N/A</v>
      </c>
      <c r="B25" s="13" t="e">
        <f>VLOOKUP(A25,'[1]LISTA ÓRGÃO'!A:B,2,FALSE)</f>
        <v>#N/A</v>
      </c>
      <c r="C25" s="32">
        <f t="shared" si="1"/>
        <v>0</v>
      </c>
      <c r="D25" s="13" t="str">
        <f t="shared" si="2"/>
        <v>3.3.90.39.79.04.0001.000009-02</v>
      </c>
      <c r="E25" s="33">
        <f t="shared" si="6"/>
        <v>19</v>
      </c>
      <c r="F25" s="42" t="s">
        <v>255</v>
      </c>
      <c r="G25" s="34" t="str">
        <f>VLOOKUP(F25,'Base dados 39.79 - 30.24'!A:E,3,FALSE)</f>
        <v>SERVIÇOS DE CHAVEIRO</v>
      </c>
      <c r="H25" s="34" t="str">
        <f>VLOOKUP(F25,'Base dados 39.79 - 30.24'!A:E,4,FALSE)</f>
        <v>SERVIÇOS DE CHAVEIRO,Descrição: Cópia de chave tipo tetra.</v>
      </c>
      <c r="I25" s="35">
        <f>COUNTIF('Base dados 39.79 - 30.24'!A:A,'Respostas Órgãos'!F18)</f>
        <v>1</v>
      </c>
      <c r="J25" s="35">
        <f>SUMIF('Base dados 39.79 - 30.24'!A:A,'Respostas Órgãos'!F18,'Base dados 39.79 - 30.24'!H:H)</f>
        <v>0</v>
      </c>
      <c r="K25" s="36" t="str">
        <f>VLOOKUP(F25,'Base dados 39.79 - 30.24'!A:E,5,FALSE)</f>
        <v>Serviço</v>
      </c>
      <c r="L25" s="37">
        <f>(SUMIF('Base dados 39.79 - 30.24'!K:K,'Respostas Órgãos'!F25&amp;" - "&amp;'Respostas Órgãos'!$I$5,'Base dados 39.79 - 30.24'!H:H)/12)*15</f>
        <v>0</v>
      </c>
      <c r="M25" s="38"/>
      <c r="N25" s="39">
        <f t="shared" si="3"/>
        <v>0</v>
      </c>
      <c r="O25" s="40">
        <f t="shared" si="4"/>
        <v>0</v>
      </c>
      <c r="P25" s="41" t="str">
        <f t="shared" si="5"/>
        <v>Sem histórico de consumo</v>
      </c>
    </row>
    <row r="26" spans="1:16" ht="30" x14ac:dyDescent="0.25">
      <c r="A26" s="13" t="e">
        <f t="shared" si="0"/>
        <v>#N/A</v>
      </c>
      <c r="B26" s="13" t="e">
        <f>VLOOKUP(A26,'[1]LISTA ÓRGÃO'!A:B,2,FALSE)</f>
        <v>#N/A</v>
      </c>
      <c r="C26" s="32">
        <f t="shared" si="1"/>
        <v>0</v>
      </c>
      <c r="D26" s="13" t="str">
        <f t="shared" si="2"/>
        <v>3.3.90.39.79.04.0001.000012-02</v>
      </c>
      <c r="E26" s="33">
        <f t="shared" si="6"/>
        <v>20</v>
      </c>
      <c r="F26" s="42" t="s">
        <v>250</v>
      </c>
      <c r="G26" s="34" t="str">
        <f>VLOOKUP(F26,'Base dados 39.79 - 30.24'!A:E,3,FALSE)</f>
        <v>SERVIÇOS DE CHAVEIRO</v>
      </c>
      <c r="H26" s="34" t="str">
        <f>VLOOKUP(F26,'Base dados 39.79 - 30.24'!A:E,4,FALSE)</f>
        <v>SERVIÇOS DE CHAVEIRO,Descrição: Cópia de chave tubular.</v>
      </c>
      <c r="I26" s="35">
        <f>COUNTIF('Base dados 39.79 - 30.24'!A:A,'Respostas Órgãos'!F19)</f>
        <v>1</v>
      </c>
      <c r="J26" s="35">
        <f>SUMIF('Base dados 39.79 - 30.24'!A:A,'Respostas Órgãos'!F19,'Base dados 39.79 - 30.24'!H:H)</f>
        <v>0</v>
      </c>
      <c r="K26" s="36" t="str">
        <f>VLOOKUP(F26,'Base dados 39.79 - 30.24'!A:E,5,FALSE)</f>
        <v>Serviço</v>
      </c>
      <c r="L26" s="37">
        <f>(SUMIF('Base dados 39.79 - 30.24'!K:K,'Respostas Órgãos'!F26&amp;" - "&amp;'Respostas Órgãos'!$I$5,'Base dados 39.79 - 30.24'!H:H)/12)*15</f>
        <v>0</v>
      </c>
      <c r="M26" s="38"/>
      <c r="N26" s="39">
        <f t="shared" si="3"/>
        <v>0</v>
      </c>
      <c r="O26" s="40">
        <f t="shared" si="4"/>
        <v>0</v>
      </c>
      <c r="P26" s="41" t="str">
        <f t="shared" si="5"/>
        <v>Sem histórico de consumo</v>
      </c>
    </row>
    <row r="27" spans="1:16" x14ac:dyDescent="0.25">
      <c r="A27" s="13" t="e">
        <f t="shared" si="0"/>
        <v>#N/A</v>
      </c>
      <c r="B27" s="13" t="e">
        <f>VLOOKUP(A27,'[1]LISTA ÓRGÃO'!A:B,2,FALSE)</f>
        <v>#N/A</v>
      </c>
      <c r="C27" s="32">
        <f t="shared" si="1"/>
        <v>0</v>
      </c>
      <c r="D27" s="13" t="str">
        <f t="shared" si="2"/>
        <v>3.3.90.39.79.04.0001.000013-02</v>
      </c>
      <c r="E27" s="33">
        <f t="shared" si="6"/>
        <v>21</v>
      </c>
      <c r="F27" s="42" t="s">
        <v>246</v>
      </c>
      <c r="G27" s="34" t="str">
        <f>VLOOKUP(F27,'Base dados 39.79 - 30.24'!A:E,3,FALSE)</f>
        <v>SERVIÇOS DE CHAVEIRO</v>
      </c>
      <c r="H27" s="34" t="str">
        <f>VLOOKUP(F27,'Base dados 39.79 - 30.24'!A:E,4,FALSE)</f>
        <v>SERVIÇOS DE CHAVEIRO,Descrição: Abertura de cofre.</v>
      </c>
      <c r="I27" s="35">
        <f>COUNTIF('Base dados 39.79 - 30.24'!A:A,'Respostas Órgãos'!F8)</f>
        <v>46</v>
      </c>
      <c r="J27" s="35">
        <f>SUMIF('Base dados 39.79 - 30.24'!A:A,'Respostas Órgãos'!F8,'Base dados 39.79 - 30.24'!H:H)</f>
        <v>940</v>
      </c>
      <c r="K27" s="36" t="str">
        <f>VLOOKUP(F27,'Base dados 39.79 - 30.24'!A:E,5,FALSE)</f>
        <v>Serviço</v>
      </c>
      <c r="L27" s="37">
        <f>(SUMIF('Base dados 39.79 - 30.24'!K:K,'Respostas Órgãos'!F27&amp;" - "&amp;'Respostas Órgãos'!$I$5,'Base dados 39.79 - 30.24'!H:H)/12)*15</f>
        <v>0</v>
      </c>
      <c r="M27" s="38"/>
      <c r="N27" s="39">
        <f t="shared" si="3"/>
        <v>0</v>
      </c>
      <c r="O27" s="40">
        <f t="shared" si="4"/>
        <v>0</v>
      </c>
      <c r="P27" s="41" t="str">
        <f t="shared" si="5"/>
        <v>Sem histórico de consumo</v>
      </c>
    </row>
    <row r="28" spans="1:16" ht="30" x14ac:dyDescent="0.25">
      <c r="A28" s="13" t="e">
        <f t="shared" si="0"/>
        <v>#N/A</v>
      </c>
      <c r="B28" s="13" t="e">
        <f>VLOOKUP(A28,'[1]LISTA ÓRGÃO'!A:B,2,FALSE)</f>
        <v>#N/A</v>
      </c>
      <c r="C28" s="32">
        <f t="shared" si="1"/>
        <v>0</v>
      </c>
      <c r="D28" s="13" t="str">
        <f t="shared" si="2"/>
        <v>3.3.90.39.79.04.0001.000016-02</v>
      </c>
      <c r="E28" s="33">
        <f t="shared" si="6"/>
        <v>22</v>
      </c>
      <c r="F28" s="42" t="s">
        <v>243</v>
      </c>
      <c r="G28" s="34" t="str">
        <f>VLOOKUP(F28,'Base dados 39.79 - 30.24'!A:E,3,FALSE)</f>
        <v>SERVIÇOS DE CHAVEIRO</v>
      </c>
      <c r="H28" s="34" t="str">
        <f>VLOOKUP(F28,'Base dados 39.79 - 30.24'!A:E,4,FALSE)</f>
        <v>SERVIÇOS DE CHAVEIRO,Descrição: Modelagem de chave simples.</v>
      </c>
      <c r="I28" s="35">
        <f>COUNTIF('Base dados 39.79 - 30.24'!A:A,'Respostas Órgãos'!F26)</f>
        <v>18</v>
      </c>
      <c r="J28" s="35">
        <f>SUMIF('Base dados 39.79 - 30.24'!A:A,'Respostas Órgãos'!F26,'Base dados 39.79 - 30.24'!H:H)</f>
        <v>287</v>
      </c>
      <c r="K28" s="36" t="str">
        <f>VLOOKUP(F28,'Base dados 39.79 - 30.24'!A:E,5,FALSE)</f>
        <v>Serviço</v>
      </c>
      <c r="L28" s="37">
        <f>(SUMIF('Base dados 39.79 - 30.24'!K:K,'Respostas Órgãos'!F28&amp;" - "&amp;'Respostas Órgãos'!$I$5,'Base dados 39.79 - 30.24'!H:H)/12)*15</f>
        <v>0</v>
      </c>
      <c r="M28" s="38"/>
      <c r="N28" s="39">
        <f t="shared" si="3"/>
        <v>0</v>
      </c>
      <c r="O28" s="40">
        <f t="shared" si="4"/>
        <v>0</v>
      </c>
      <c r="P28" s="41" t="str">
        <f t="shared" si="5"/>
        <v>Sem histórico de consumo</v>
      </c>
    </row>
    <row r="29" spans="1:16" ht="30" x14ac:dyDescent="0.25">
      <c r="A29" s="13" t="e">
        <f t="shared" si="0"/>
        <v>#N/A</v>
      </c>
      <c r="B29" s="13" t="e">
        <f>VLOOKUP(A29,'[1]LISTA ÓRGÃO'!A:B,2,FALSE)</f>
        <v>#N/A</v>
      </c>
      <c r="C29" s="32">
        <f t="shared" si="1"/>
        <v>0</v>
      </c>
      <c r="D29" s="13" t="str">
        <f t="shared" si="2"/>
        <v>3.3.90.39.79.04.0001.000017-02</v>
      </c>
      <c r="E29" s="33">
        <f t="shared" si="6"/>
        <v>23</v>
      </c>
      <c r="F29" s="42" t="s">
        <v>248</v>
      </c>
      <c r="G29" s="34" t="str">
        <f>VLOOKUP(F29,'Base dados 39.79 - 30.24'!A:E,3,FALSE)</f>
        <v>SERVIÇOS DE CHAVEIRO</v>
      </c>
      <c r="H29" s="34" t="str">
        <f>VLOOKUP(F29,'Base dados 39.79 - 30.24'!A:E,4,FALSE)</f>
        <v>SERVIÇOS DE CHAVEIRO,Descrição: Modelagem de chave de cofre.</v>
      </c>
      <c r="I29" s="35">
        <f>COUNTIF('Base dados 39.79 - 30.24'!A:A,'Respostas Órgãos'!F24)</f>
        <v>24</v>
      </c>
      <c r="J29" s="35">
        <f>SUMIF('Base dados 39.79 - 30.24'!A:A,'Respostas Órgãos'!F24,'Base dados 39.79 - 30.24'!H:H)</f>
        <v>540</v>
      </c>
      <c r="K29" s="36" t="str">
        <f>VLOOKUP(F29,'Base dados 39.79 - 30.24'!A:E,5,FALSE)</f>
        <v>Serviço</v>
      </c>
      <c r="L29" s="37">
        <f>(SUMIF('Base dados 39.79 - 30.24'!K:K,'Respostas Órgãos'!F29&amp;" - "&amp;'Respostas Órgãos'!$I$5,'Base dados 39.79 - 30.24'!H:H)/12)*15</f>
        <v>0</v>
      </c>
      <c r="M29" s="38"/>
      <c r="N29" s="39">
        <f t="shared" si="3"/>
        <v>0</v>
      </c>
      <c r="O29" s="40">
        <f t="shared" si="4"/>
        <v>0</v>
      </c>
      <c r="P29" s="41" t="str">
        <f t="shared" si="5"/>
        <v>Sem histórico de consumo</v>
      </c>
    </row>
    <row r="30" spans="1:16" ht="30" x14ac:dyDescent="0.25">
      <c r="A30" s="13" t="e">
        <f t="shared" si="0"/>
        <v>#N/A</v>
      </c>
      <c r="B30" s="13" t="e">
        <f>VLOOKUP(A30,'[1]LISTA ÓRGÃO'!A:B,2,FALSE)</f>
        <v>#N/A</v>
      </c>
      <c r="C30" s="32">
        <f t="shared" si="1"/>
        <v>0</v>
      </c>
      <c r="D30" s="13" t="str">
        <f t="shared" si="2"/>
        <v>3.3.90.39.79.04.0001.000018-02</v>
      </c>
      <c r="E30" s="33">
        <f t="shared" si="6"/>
        <v>24</v>
      </c>
      <c r="F30" s="42" t="s">
        <v>242</v>
      </c>
      <c r="G30" s="34" t="str">
        <f>VLOOKUP(F30,'Base dados 39.79 - 30.24'!A:E,3,FALSE)</f>
        <v>SERVIÇOS DE CHAVEIRO</v>
      </c>
      <c r="H30" s="34" t="str">
        <f>VLOOKUP(F30,'Base dados 39.79 - 30.24'!A:E,4,FALSE)</f>
        <v>SERVIÇOS DE CHAVEIRO,Descrição: Modelagem de chave de fechadura tetra.</v>
      </c>
      <c r="I30" s="35">
        <f>COUNTIF('Base dados 39.79 - 30.24'!A:A,'Respostas Órgãos'!F25)</f>
        <v>39</v>
      </c>
      <c r="J30" s="35">
        <f>SUMIF('Base dados 39.79 - 30.24'!A:A,'Respostas Órgãos'!F25,'Base dados 39.79 - 30.24'!H:H)</f>
        <v>816</v>
      </c>
      <c r="K30" s="36" t="str">
        <f>VLOOKUP(F30,'Base dados 39.79 - 30.24'!A:E,5,FALSE)</f>
        <v>Serviço</v>
      </c>
      <c r="L30" s="37">
        <f>(SUMIF('Base dados 39.79 - 30.24'!K:K,'Respostas Órgãos'!F30&amp;" - "&amp;'Respostas Órgãos'!$I$5,'Base dados 39.79 - 30.24'!H:H)/12)*15</f>
        <v>0</v>
      </c>
      <c r="M30" s="38"/>
      <c r="N30" s="39">
        <f t="shared" si="3"/>
        <v>0</v>
      </c>
      <c r="O30" s="40">
        <f t="shared" si="4"/>
        <v>0</v>
      </c>
      <c r="P30" s="41" t="str">
        <f t="shared" si="5"/>
        <v>Sem histórico de consumo</v>
      </c>
    </row>
    <row r="31" spans="1:16" ht="30" x14ac:dyDescent="0.25">
      <c r="A31" s="13" t="e">
        <f t="shared" si="0"/>
        <v>#N/A</v>
      </c>
      <c r="B31" s="13" t="e">
        <f>VLOOKUP(A31,'[1]LISTA ÓRGÃO'!A:B,2,FALSE)</f>
        <v>#N/A</v>
      </c>
      <c r="C31" s="32">
        <f t="shared" si="1"/>
        <v>0</v>
      </c>
      <c r="D31" s="13" t="str">
        <f t="shared" si="2"/>
        <v>3.3.90.39.79.04.0001.000020-02</v>
      </c>
      <c r="E31" s="33">
        <f t="shared" si="6"/>
        <v>25</v>
      </c>
      <c r="F31" s="42" t="s">
        <v>230</v>
      </c>
      <c r="G31" s="34" t="str">
        <f>VLOOKUP(F31,'Base dados 39.79 - 30.24'!A:E,3,FALSE)</f>
        <v>SERVIÇOS DE CHAVEIRO</v>
      </c>
      <c r="H31" s="34" t="str">
        <f>VLOOKUP(F31,'Base dados 39.79 - 30.24'!A:E,4,FALSE)</f>
        <v>SERVIÇOS DE CHAVEIRO,Descrição: Extração de chave quebrada.</v>
      </c>
      <c r="I31" s="35">
        <f>COUNTIF('Base dados 39.79 - 30.24'!A:A,'Respostas Órgãos'!F21)</f>
        <v>1</v>
      </c>
      <c r="J31" s="35">
        <f>SUMIF('Base dados 39.79 - 30.24'!A:A,'Respostas Órgãos'!F21,'Base dados 39.79 - 30.24'!H:H)</f>
        <v>0</v>
      </c>
      <c r="K31" s="36" t="str">
        <f>VLOOKUP(F31,'Base dados 39.79 - 30.24'!A:E,5,FALSE)</f>
        <v>Serviço</v>
      </c>
      <c r="L31" s="37">
        <f>(SUMIF('Base dados 39.79 - 30.24'!K:K,'Respostas Órgãos'!F31&amp;" - "&amp;'Respostas Órgãos'!$I$5,'Base dados 39.79 - 30.24'!H:H)/12)*15</f>
        <v>0</v>
      </c>
      <c r="M31" s="38"/>
      <c r="N31" s="39">
        <f t="shared" si="3"/>
        <v>0</v>
      </c>
      <c r="O31" s="40">
        <f t="shared" si="4"/>
        <v>0</v>
      </c>
      <c r="P31" s="41" t="str">
        <f t="shared" si="5"/>
        <v>Sem histórico de consumo</v>
      </c>
    </row>
    <row r="32" spans="1:16" ht="30" x14ac:dyDescent="0.25">
      <c r="A32" s="13" t="e">
        <f t="shared" si="0"/>
        <v>#N/A</v>
      </c>
      <c r="B32" s="13" t="e">
        <f>VLOOKUP(A32,'[1]LISTA ÓRGÃO'!A:B,2,FALSE)</f>
        <v>#N/A</v>
      </c>
      <c r="C32" s="32">
        <f t="shared" si="1"/>
        <v>0</v>
      </c>
      <c r="D32" s="13" t="str">
        <f t="shared" si="2"/>
        <v>3.3.90.39.79.04.0001.000022-02</v>
      </c>
      <c r="E32" s="33">
        <f t="shared" si="6"/>
        <v>26</v>
      </c>
      <c r="F32" s="42" t="s">
        <v>249</v>
      </c>
      <c r="G32" s="34" t="str">
        <f>VLOOKUP(F32,'Base dados 39.79 - 30.24'!A:E,3,FALSE)</f>
        <v>SERVIÇOS DE CHAVEIRO</v>
      </c>
      <c r="H32" s="34" t="str">
        <f>VLOOKUP(F32,'Base dados 39.79 - 30.24'!A:E,4,FALSE)</f>
        <v>SERVIÇOS DE CHAVEIRO,Descrição: Troca de segredo de cofre.</v>
      </c>
      <c r="I32" s="35">
        <f>COUNTIF('Base dados 39.79 - 30.24'!A:A,'Respostas Órgãos'!F28)</f>
        <v>39</v>
      </c>
      <c r="J32" s="35">
        <f>SUMIF('Base dados 39.79 - 30.24'!A:A,'Respostas Órgãos'!F28,'Base dados 39.79 - 30.24'!H:H)</f>
        <v>1973</v>
      </c>
      <c r="K32" s="36" t="str">
        <f>VLOOKUP(F32,'Base dados 39.79 - 30.24'!A:E,5,FALSE)</f>
        <v>Serviço</v>
      </c>
      <c r="L32" s="37">
        <f>(SUMIF('Base dados 39.79 - 30.24'!K:K,'Respostas Órgãos'!F32&amp;" - "&amp;'Respostas Órgãos'!$I$5,'Base dados 39.79 - 30.24'!H:H)/12)*15</f>
        <v>0</v>
      </c>
      <c r="M32" s="38"/>
      <c r="N32" s="39">
        <f t="shared" si="3"/>
        <v>0</v>
      </c>
      <c r="O32" s="40">
        <f t="shared" si="4"/>
        <v>0</v>
      </c>
      <c r="P32" s="41" t="str">
        <f t="shared" si="5"/>
        <v>Sem histórico de consumo</v>
      </c>
    </row>
    <row r="33" spans="1:16" ht="30" x14ac:dyDescent="0.25">
      <c r="A33" s="13" t="e">
        <f t="shared" si="0"/>
        <v>#N/A</v>
      </c>
      <c r="B33" s="13" t="e">
        <f>VLOOKUP(A33,'[1]LISTA ÓRGÃO'!A:B,2,FALSE)</f>
        <v>#N/A</v>
      </c>
      <c r="C33" s="32">
        <f t="shared" si="1"/>
        <v>0</v>
      </c>
      <c r="D33" s="13" t="str">
        <f t="shared" si="2"/>
        <v>3.3.90.39.79.04.0001.000023-02</v>
      </c>
      <c r="E33" s="33">
        <f t="shared" si="6"/>
        <v>27</v>
      </c>
      <c r="F33" s="42" t="s">
        <v>257</v>
      </c>
      <c r="G33" s="34" t="str">
        <f>VLOOKUP(F33,'Base dados 39.79 - 30.24'!A:E,3,FALSE)</f>
        <v>SERVIÇOS DE CHAVEIRO</v>
      </c>
      <c r="H33" s="34" t="str">
        <f>VLOOKUP(F33,'Base dados 39.79 - 30.24'!A:E,4,FALSE)</f>
        <v>SERVIÇOS DE CHAVEIRO,Descrição: Conserto de fechadura de automóvel.</v>
      </c>
      <c r="I33" s="35">
        <f>COUNTIF('Base dados 39.79 - 30.24'!A:A,'Respostas Órgãos'!F10)</f>
        <v>1</v>
      </c>
      <c r="J33" s="35">
        <f>SUMIF('Base dados 39.79 - 30.24'!A:A,'Respostas Órgãos'!F10,'Base dados 39.79 - 30.24'!H:H)</f>
        <v>0</v>
      </c>
      <c r="K33" s="36" t="str">
        <f>VLOOKUP(F33,'Base dados 39.79 - 30.24'!A:E,5,FALSE)</f>
        <v>Serviço</v>
      </c>
      <c r="L33" s="37">
        <f>(SUMIF('Base dados 39.79 - 30.24'!K:K,'Respostas Órgãos'!F33&amp;" - "&amp;'Respostas Órgãos'!$I$5,'Base dados 39.79 - 30.24'!H:H)/12)*15</f>
        <v>0</v>
      </c>
      <c r="M33" s="38"/>
      <c r="N33" s="39">
        <f t="shared" si="3"/>
        <v>0</v>
      </c>
      <c r="O33" s="40">
        <f t="shared" si="4"/>
        <v>0</v>
      </c>
      <c r="P33" s="41" t="str">
        <f t="shared" si="5"/>
        <v>Sem histórico de consumo</v>
      </c>
    </row>
    <row r="34" spans="1:16" ht="30" x14ac:dyDescent="0.25">
      <c r="A34" s="13" t="e">
        <f t="shared" si="0"/>
        <v>#N/A</v>
      </c>
      <c r="B34" s="13" t="e">
        <f>VLOOKUP(A34,'[1]LISTA ÓRGÃO'!A:B,2,FALSE)</f>
        <v>#N/A</v>
      </c>
      <c r="C34" s="32">
        <f t="shared" ref="C34:C53" si="7">N34</f>
        <v>0</v>
      </c>
      <c r="D34" s="13" t="str">
        <f t="shared" ref="D34:D53" si="8">F34</f>
        <v>3.3.90.39.79.04.0001.000026-02</v>
      </c>
      <c r="E34" s="33">
        <f t="shared" si="6"/>
        <v>28</v>
      </c>
      <c r="F34" s="42" t="s">
        <v>231</v>
      </c>
      <c r="G34" s="34" t="str">
        <f>VLOOKUP(F34,'Base dados 39.79 - 30.24'!A:E,3,FALSE)</f>
        <v>SERVIÇOS DE CHAVEIRO</v>
      </c>
      <c r="H34" s="34" t="str">
        <f>VLOOKUP(F34,'Base dados 39.79 - 30.24'!A:E,4,FALSE)</f>
        <v>SERVIÇOS DE CHAVEIRO,Descrição: Instalação de fechadura tetra.</v>
      </c>
      <c r="I34" s="35">
        <f>COUNTIF('Base dados 39.79 - 30.24'!A:A,'Respostas Órgãos'!F22)</f>
        <v>1</v>
      </c>
      <c r="J34" s="35">
        <f>SUMIF('Base dados 39.79 - 30.24'!A:A,'Respostas Órgãos'!F22,'Base dados 39.79 - 30.24'!H:H)</f>
        <v>0</v>
      </c>
      <c r="K34" s="36" t="str">
        <f>VLOOKUP(F34,'Base dados 39.79 - 30.24'!A:E,5,FALSE)</f>
        <v>Serviço</v>
      </c>
      <c r="L34" s="37">
        <f>(SUMIF('Base dados 39.79 - 30.24'!K:K,'Respostas Órgãos'!F34&amp;" - "&amp;'Respostas Órgãos'!$I$5,'Base dados 39.79 - 30.24'!H:H)/12)*15</f>
        <v>0</v>
      </c>
      <c r="M34" s="38"/>
      <c r="N34" s="39">
        <f t="shared" ref="N34:N53" si="9">IF(M34="",L34,M34)</f>
        <v>0</v>
      </c>
      <c r="O34" s="40">
        <f t="shared" ref="O34:O53" si="10">N34-L34</f>
        <v>0</v>
      </c>
      <c r="P34" s="41" t="str">
        <f t="shared" ref="P34:P53" si="11">IF(ISERROR((N34-L34)/L34),"Sem histórico de consumo",(N34-L34)/L34)</f>
        <v>Sem histórico de consumo</v>
      </c>
    </row>
    <row r="35" spans="1:16" ht="30" x14ac:dyDescent="0.25">
      <c r="A35" s="13" t="e">
        <f t="shared" si="0"/>
        <v>#N/A</v>
      </c>
      <c r="B35" s="13" t="e">
        <f>VLOOKUP(A35,'[1]LISTA ÓRGÃO'!A:B,2,FALSE)</f>
        <v>#N/A</v>
      </c>
      <c r="C35" s="32">
        <f t="shared" si="7"/>
        <v>0</v>
      </c>
      <c r="D35" s="13" t="str">
        <f t="shared" si="8"/>
        <v>3.3.90.39.79.04.0001.000027-02</v>
      </c>
      <c r="E35" s="33">
        <f t="shared" si="6"/>
        <v>29</v>
      </c>
      <c r="F35" s="42" t="s">
        <v>247</v>
      </c>
      <c r="G35" s="34" t="str">
        <f>VLOOKUP(F35,'Base dados 39.79 - 30.24'!A:E,3,FALSE)</f>
        <v>SERVIÇOS DE CHAVEIRO</v>
      </c>
      <c r="H35" s="34" t="str">
        <f>VLOOKUP(F35,'Base dados 39.79 - 30.24'!A:E,4,FALSE)</f>
        <v>SERVIÇOS DE CHAVEIRO,Descrição: Cópia de chave para cofre.</v>
      </c>
      <c r="I35" s="35">
        <f>COUNTIF('Base dados 39.79 - 30.24'!A:A,'Respostas Órgãos'!F15)</f>
        <v>1</v>
      </c>
      <c r="J35" s="35">
        <f>SUMIF('Base dados 39.79 - 30.24'!A:A,'Respostas Órgãos'!F15,'Base dados 39.79 - 30.24'!H:H)</f>
        <v>0</v>
      </c>
      <c r="K35" s="36" t="str">
        <f>VLOOKUP(F35,'Base dados 39.79 - 30.24'!A:E,5,FALSE)</f>
        <v>Serviço</v>
      </c>
      <c r="L35" s="37">
        <f>(SUMIF('Base dados 39.79 - 30.24'!K:K,'Respostas Órgãos'!F35&amp;" - "&amp;'Respostas Órgãos'!$I$5,'Base dados 39.79 - 30.24'!H:H)/12)*15</f>
        <v>0</v>
      </c>
      <c r="M35" s="38"/>
      <c r="N35" s="39">
        <f t="shared" si="9"/>
        <v>0</v>
      </c>
      <c r="O35" s="40">
        <f t="shared" si="10"/>
        <v>0</v>
      </c>
      <c r="P35" s="41" t="str">
        <f t="shared" si="11"/>
        <v>Sem histórico de consumo</v>
      </c>
    </row>
    <row r="36" spans="1:16" ht="30" x14ac:dyDescent="0.25">
      <c r="A36" s="13" t="e">
        <f t="shared" si="0"/>
        <v>#N/A</v>
      </c>
      <c r="B36" s="13" t="e">
        <f>VLOOKUP(A36,'[1]LISTA ÓRGÃO'!A:B,2,FALSE)</f>
        <v>#N/A</v>
      </c>
      <c r="C36" s="32">
        <f t="shared" si="7"/>
        <v>0</v>
      </c>
      <c r="D36" s="13" t="str">
        <f t="shared" si="8"/>
        <v>3.3.90.39.79.04.0001.000033-02</v>
      </c>
      <c r="E36" s="33">
        <f t="shared" si="6"/>
        <v>30</v>
      </c>
      <c r="F36" s="42" t="s">
        <v>261</v>
      </c>
      <c r="G36" s="34" t="str">
        <f>VLOOKUP(F36,'Base dados 39.79 - 30.24'!A:E,3,FALSE)</f>
        <v>SERVIÇOS DE CHAVEIRO</v>
      </c>
      <c r="H36" s="34" t="str">
        <f>VLOOKUP(F36,'Base dados 39.79 - 30.24'!A:E,4,FALSE)</f>
        <v>SERVIÇOS DE CHAVEIRO,Descrição: Abertura de carro codificada.</v>
      </c>
      <c r="I36" s="35">
        <f>COUNTIF('Base dados 39.79 - 30.24'!A:A,'Respostas Órgãos'!F7)</f>
        <v>38</v>
      </c>
      <c r="J36" s="35">
        <f>SUMIF('Base dados 39.79 - 30.24'!A:A,'Respostas Órgãos'!F7,'Base dados 39.79 - 30.24'!H:H)</f>
        <v>505</v>
      </c>
      <c r="K36" s="36" t="str">
        <f>VLOOKUP(F36,'Base dados 39.79 - 30.24'!A:E,5,FALSE)</f>
        <v>Serviço</v>
      </c>
      <c r="L36" s="37">
        <f>(SUMIF('Base dados 39.79 - 30.24'!K:K,'Respostas Órgãos'!F36&amp;" - "&amp;'Respostas Órgãos'!$I$5,'Base dados 39.79 - 30.24'!H:H)/12)*15</f>
        <v>0</v>
      </c>
      <c r="M36" s="38"/>
      <c r="N36" s="39">
        <f t="shared" si="9"/>
        <v>0</v>
      </c>
      <c r="O36" s="40">
        <f t="shared" si="10"/>
        <v>0</v>
      </c>
      <c r="P36" s="41" t="str">
        <f t="shared" si="11"/>
        <v>Sem histórico de consumo</v>
      </c>
    </row>
    <row r="37" spans="1:16" ht="30" x14ac:dyDescent="0.25">
      <c r="A37" s="13" t="e">
        <f t="shared" si="0"/>
        <v>#N/A</v>
      </c>
      <c r="B37" s="13" t="e">
        <f>VLOOKUP(A37,'[1]LISTA ÓRGÃO'!A:B,2,FALSE)</f>
        <v>#N/A</v>
      </c>
      <c r="C37" s="32">
        <f t="shared" si="7"/>
        <v>0</v>
      </c>
      <c r="D37" s="13" t="str">
        <f t="shared" si="8"/>
        <v>3.3.90.39.79.04.0001.000053-02</v>
      </c>
      <c r="E37" s="33">
        <f t="shared" si="6"/>
        <v>31</v>
      </c>
      <c r="F37" s="42" t="s">
        <v>256</v>
      </c>
      <c r="G37" s="34" t="str">
        <f>VLOOKUP(F37,'Base dados 39.79 - 30.24'!A:E,3,FALSE)</f>
        <v>SERVIÇOS DE CHAVEIRO</v>
      </c>
      <c r="H37" s="34" t="str">
        <f>VLOOKUP(F37,'Base dados 39.79 - 30.24'!A:E,4,FALSE)</f>
        <v>SERVIÇOS DE CHAVEIRO,Descrição: Cópia de chave uma face simples ou colorida.</v>
      </c>
      <c r="I37" s="35">
        <f>COUNTIF('Base dados 39.79 - 30.24'!A:A,'Respostas Órgãos'!F20)</f>
        <v>1</v>
      </c>
      <c r="J37" s="35">
        <f>SUMIF('Base dados 39.79 - 30.24'!A:A,'Respostas Órgãos'!F20,'Base dados 39.79 - 30.24'!H:H)</f>
        <v>0</v>
      </c>
      <c r="K37" s="36" t="str">
        <f>VLOOKUP(F37,'Base dados 39.79 - 30.24'!A:E,5,FALSE)</f>
        <v>Serviço</v>
      </c>
      <c r="L37" s="37">
        <f>(SUMIF('Base dados 39.79 - 30.24'!K:K,'Respostas Órgãos'!F37&amp;" - "&amp;'Respostas Órgãos'!$I$5,'Base dados 39.79 - 30.24'!H:H)/12)*15</f>
        <v>0</v>
      </c>
      <c r="M37" s="38"/>
      <c r="N37" s="39">
        <f t="shared" si="9"/>
        <v>0</v>
      </c>
      <c r="O37" s="40">
        <f t="shared" si="10"/>
        <v>0</v>
      </c>
      <c r="P37" s="41" t="str">
        <f t="shared" si="11"/>
        <v>Sem histórico de consumo</v>
      </c>
    </row>
    <row r="38" spans="1:16" x14ac:dyDescent="0.25">
      <c r="A38" s="13" t="e">
        <f t="shared" si="0"/>
        <v>#N/A</v>
      </c>
      <c r="B38" s="13" t="e">
        <f>VLOOKUP(A38,'[1]LISTA ÓRGÃO'!A:B,2,FALSE)</f>
        <v>#N/A</v>
      </c>
      <c r="C38" s="32">
        <f t="shared" si="7"/>
        <v>0</v>
      </c>
      <c r="D38" s="13" t="str">
        <f t="shared" si="8"/>
        <v>3.3.90.39.79.04.0001.000054-02</v>
      </c>
      <c r="E38" s="33">
        <f t="shared" si="6"/>
        <v>32</v>
      </c>
      <c r="F38" s="42" t="s">
        <v>252</v>
      </c>
      <c r="G38" s="34" t="str">
        <f>VLOOKUP(F38,'Base dados 39.79 - 30.24'!A:E,3,FALSE)</f>
        <v>SERVIÇOS DE CHAVEIRO</v>
      </c>
      <c r="H38" s="34" t="str">
        <f>VLOOKUP(F38,'Base dados 39.79 - 30.24'!A:E,4,FALSE)</f>
        <v>SERVIÇOS DE CHAVEIRO,Descrição: Cópia de chave Gorja.</v>
      </c>
      <c r="I38" s="35">
        <f>COUNTIF('Base dados 39.79 - 30.24'!A:A,'Respostas Órgãos'!F14)</f>
        <v>1</v>
      </c>
      <c r="J38" s="35">
        <f>SUMIF('Base dados 39.79 - 30.24'!A:A,'Respostas Órgãos'!F14,'Base dados 39.79 - 30.24'!H:H)</f>
        <v>0</v>
      </c>
      <c r="K38" s="36" t="str">
        <f>VLOOKUP(F38,'Base dados 39.79 - 30.24'!A:E,5,FALSE)</f>
        <v>Serviço</v>
      </c>
      <c r="L38" s="37">
        <f>(SUMIF('Base dados 39.79 - 30.24'!K:K,'Respostas Órgãos'!F38&amp;" - "&amp;'Respostas Órgãos'!$I$5,'Base dados 39.79 - 30.24'!H:H)/12)*15</f>
        <v>0</v>
      </c>
      <c r="M38" s="38"/>
      <c r="N38" s="39">
        <f t="shared" si="9"/>
        <v>0</v>
      </c>
      <c r="O38" s="40">
        <f t="shared" si="10"/>
        <v>0</v>
      </c>
      <c r="P38" s="41" t="str">
        <f t="shared" si="11"/>
        <v>Sem histórico de consumo</v>
      </c>
    </row>
    <row r="39" spans="1:16" ht="30" x14ac:dyDescent="0.25">
      <c r="A39" s="13" t="e">
        <f t="shared" si="0"/>
        <v>#N/A</v>
      </c>
      <c r="B39" s="13" t="e">
        <f>VLOOKUP(A39,'[1]LISTA ÓRGÃO'!A:B,2,FALSE)</f>
        <v>#N/A</v>
      </c>
      <c r="C39" s="32">
        <f t="shared" si="7"/>
        <v>0</v>
      </c>
      <c r="D39" s="13" t="str">
        <f t="shared" si="8"/>
        <v>3.3.90.39.79.04.0001.000055-02</v>
      </c>
      <c r="E39" s="33">
        <f t="shared" si="6"/>
        <v>33</v>
      </c>
      <c r="F39" s="42" t="s">
        <v>259</v>
      </c>
      <c r="G39" s="34" t="str">
        <f>VLOOKUP(F39,'Base dados 39.79 - 30.24'!A:E,3,FALSE)</f>
        <v>SERVIÇOS DE CHAVEIRO</v>
      </c>
      <c r="H39" s="34" t="str">
        <f>VLOOKUP(F39,'Base dados 39.79 - 30.24'!A:E,4,FALSE)</f>
        <v>SERVIÇOS DE CHAVEIRO,Descrição: Cópia de chave codificada para automóvel.</v>
      </c>
      <c r="I39" s="35">
        <f>COUNTIF('Base dados 39.79 - 30.24'!A:A,'Respostas Órgãos'!F13)</f>
        <v>1</v>
      </c>
      <c r="J39" s="35">
        <f>SUMIF('Base dados 39.79 - 30.24'!A:A,'Respostas Órgãos'!F13,'Base dados 39.79 - 30.24'!H:H)</f>
        <v>0</v>
      </c>
      <c r="K39" s="36" t="str">
        <f>VLOOKUP(F39,'Base dados 39.79 - 30.24'!A:E,5,FALSE)</f>
        <v>Serviço</v>
      </c>
      <c r="L39" s="37">
        <f>(SUMIF('Base dados 39.79 - 30.24'!K:K,'Respostas Órgãos'!F39&amp;" - "&amp;'Respostas Órgãos'!$I$5,'Base dados 39.79 - 30.24'!H:H)/12)*15</f>
        <v>0</v>
      </c>
      <c r="M39" s="38"/>
      <c r="N39" s="39">
        <f t="shared" si="9"/>
        <v>0</v>
      </c>
      <c r="O39" s="40">
        <f t="shared" si="10"/>
        <v>0</v>
      </c>
      <c r="P39" s="41" t="str">
        <f t="shared" si="11"/>
        <v>Sem histórico de consumo</v>
      </c>
    </row>
    <row r="40" spans="1:16" ht="30" x14ac:dyDescent="0.25">
      <c r="A40" s="13" t="e">
        <f t="shared" si="0"/>
        <v>#N/A</v>
      </c>
      <c r="B40" s="13" t="e">
        <f>VLOOKUP(A40,'[1]LISTA ÓRGÃO'!A:B,2,FALSE)</f>
        <v>#N/A</v>
      </c>
      <c r="C40" s="32">
        <f t="shared" si="7"/>
        <v>0</v>
      </c>
      <c r="D40" s="13" t="str">
        <f t="shared" si="8"/>
        <v>3.3.90.39.79.04.0001.000056-02</v>
      </c>
      <c r="E40" s="33">
        <f t="shared" si="6"/>
        <v>34</v>
      </c>
      <c r="F40" s="42" t="s">
        <v>227</v>
      </c>
      <c r="G40" s="34" t="str">
        <f>VLOOKUP(F40,'Base dados 39.79 - 30.24'!A:E,3,FALSE)</f>
        <v>SERVIÇOS DE CHAVEIRO</v>
      </c>
      <c r="H40" s="34" t="str">
        <f>VLOOKUP(F40,'Base dados 39.79 - 30.24'!A:E,4,FALSE)</f>
        <v>SERVIÇOS DE CHAVEIRO,Descrição: Conserto de fechadura de cilindro de porta interna ou externa.</v>
      </c>
      <c r="I40" s="35">
        <f>COUNTIF('Base dados 39.79 - 30.24'!A:A,'Respostas Órgãos'!F11)</f>
        <v>1</v>
      </c>
      <c r="J40" s="35">
        <f>SUMIF('Base dados 39.79 - 30.24'!A:A,'Respostas Órgãos'!F11,'Base dados 39.79 - 30.24'!H:H)</f>
        <v>0</v>
      </c>
      <c r="K40" s="36" t="str">
        <f>VLOOKUP(F40,'Base dados 39.79 - 30.24'!A:E,5,FALSE)</f>
        <v>Serviço</v>
      </c>
      <c r="L40" s="37">
        <f>(SUMIF('Base dados 39.79 - 30.24'!K:K,'Respostas Órgãos'!F40&amp;" - "&amp;'Respostas Órgãos'!$I$5,'Base dados 39.79 - 30.24'!H:H)/12)*15</f>
        <v>0</v>
      </c>
      <c r="M40" s="38"/>
      <c r="N40" s="39">
        <f t="shared" si="9"/>
        <v>0</v>
      </c>
      <c r="O40" s="40">
        <f t="shared" si="10"/>
        <v>0</v>
      </c>
      <c r="P40" s="41" t="str">
        <f t="shared" si="11"/>
        <v>Sem histórico de consumo</v>
      </c>
    </row>
    <row r="41" spans="1:16" ht="30" x14ac:dyDescent="0.25">
      <c r="A41" s="13" t="e">
        <f t="shared" si="0"/>
        <v>#N/A</v>
      </c>
      <c r="B41" s="13" t="e">
        <f>VLOOKUP(A41,'[1]LISTA ÓRGÃO'!A:B,2,FALSE)</f>
        <v>#N/A</v>
      </c>
      <c r="C41" s="32">
        <f t="shared" si="7"/>
        <v>0</v>
      </c>
      <c r="D41" s="13" t="str">
        <f t="shared" si="8"/>
        <v>3.3.90.39.79.04.0001.000057-02</v>
      </c>
      <c r="E41" s="33">
        <f t="shared" si="6"/>
        <v>35</v>
      </c>
      <c r="F41" s="42" t="s">
        <v>258</v>
      </c>
      <c r="G41" s="34" t="str">
        <f>VLOOKUP(F41,'Base dados 39.79 - 30.24'!A:E,3,FALSE)</f>
        <v>SERVIÇOS DE CHAVEIRO</v>
      </c>
      <c r="H41" s="34" t="str">
        <f>VLOOKUP(F41,'Base dados 39.79 - 30.24'!A:E,4,FALSE)</f>
        <v>SERVIÇOS DE CHAVEIRO,Descrição: Cópia de chave simples para automóvel.</v>
      </c>
      <c r="I41" s="35">
        <f>COUNTIF('Base dados 39.79 - 30.24'!A:A,'Respostas Órgãos'!F17)</f>
        <v>1</v>
      </c>
      <c r="J41" s="35">
        <f>SUMIF('Base dados 39.79 - 30.24'!A:A,'Respostas Órgãos'!F17,'Base dados 39.79 - 30.24'!H:H)</f>
        <v>0</v>
      </c>
      <c r="K41" s="36" t="str">
        <f>VLOOKUP(F41,'Base dados 39.79 - 30.24'!A:E,5,FALSE)</f>
        <v>Serviço</v>
      </c>
      <c r="L41" s="37">
        <f>(SUMIF('Base dados 39.79 - 30.24'!K:K,'Respostas Órgãos'!F41&amp;" - "&amp;'Respostas Órgãos'!$I$5,'Base dados 39.79 - 30.24'!H:H)/12)*15</f>
        <v>0</v>
      </c>
      <c r="M41" s="38"/>
      <c r="N41" s="39">
        <f t="shared" si="9"/>
        <v>0</v>
      </c>
      <c r="O41" s="40">
        <f t="shared" si="10"/>
        <v>0</v>
      </c>
      <c r="P41" s="41" t="str">
        <f t="shared" si="11"/>
        <v>Sem histórico de consumo</v>
      </c>
    </row>
    <row r="42" spans="1:16" ht="30" x14ac:dyDescent="0.25">
      <c r="A42" s="13" t="e">
        <f t="shared" si="0"/>
        <v>#N/A</v>
      </c>
      <c r="B42" s="13" t="e">
        <f>VLOOKUP(A42,'[1]LISTA ÓRGÃO'!A:B,2,FALSE)</f>
        <v>#N/A</v>
      </c>
      <c r="C42" s="32">
        <f t="shared" si="7"/>
        <v>0</v>
      </c>
      <c r="D42" s="13" t="str">
        <f t="shared" si="8"/>
        <v>3.3.90.39.79.04.0001.000058-02</v>
      </c>
      <c r="E42" s="33">
        <f t="shared" si="6"/>
        <v>36</v>
      </c>
      <c r="F42" s="42" t="s">
        <v>260</v>
      </c>
      <c r="G42" s="34" t="str">
        <f>VLOOKUP(F42,'Base dados 39.79 - 30.24'!A:E,3,FALSE)</f>
        <v>SERVIÇOS DE CHAVEIRO</v>
      </c>
      <c r="H42" s="34" t="str">
        <f>VLOOKUP(F42,'Base dados 39.79 - 30.24'!A:E,4,FALSE)</f>
        <v>SERVIÇOS DE CHAVEIRO,Descrição: Modelagem de chave codificada para automóvel.</v>
      </c>
      <c r="I42" s="35">
        <f>COUNTIF('Base dados 39.79 - 30.24'!A:A,'Respostas Órgãos'!F23)</f>
        <v>1</v>
      </c>
      <c r="J42" s="35">
        <f>SUMIF('Base dados 39.79 - 30.24'!A:A,'Respostas Órgãos'!F23,'Base dados 39.79 - 30.24'!H:H)</f>
        <v>0</v>
      </c>
      <c r="K42" s="36" t="str">
        <f>VLOOKUP(F42,'Base dados 39.79 - 30.24'!A:E,5,FALSE)</f>
        <v>Serviço</v>
      </c>
      <c r="L42" s="37">
        <f>(SUMIF('Base dados 39.79 - 30.24'!K:K,'Respostas Órgãos'!F42&amp;" - "&amp;'Respostas Órgãos'!$I$5,'Base dados 39.79 - 30.24'!H:H)/12)*15</f>
        <v>0</v>
      </c>
      <c r="M42" s="38"/>
      <c r="N42" s="39">
        <f t="shared" si="9"/>
        <v>0</v>
      </c>
      <c r="O42" s="40">
        <f t="shared" si="10"/>
        <v>0</v>
      </c>
      <c r="P42" s="41" t="str">
        <f t="shared" si="11"/>
        <v>Sem histórico de consumo</v>
      </c>
    </row>
    <row r="43" spans="1:16" ht="30" x14ac:dyDescent="0.25">
      <c r="A43" s="13" t="e">
        <f t="shared" si="0"/>
        <v>#N/A</v>
      </c>
      <c r="B43" s="13" t="e">
        <f>VLOOKUP(A43,'[1]LISTA ÓRGÃO'!A:B,2,FALSE)</f>
        <v>#N/A</v>
      </c>
      <c r="C43" s="32">
        <f t="shared" si="7"/>
        <v>0</v>
      </c>
      <c r="D43" s="13" t="str">
        <f t="shared" si="8"/>
        <v>3.3.90.39.79.04.0001.000059-02</v>
      </c>
      <c r="E43" s="33">
        <f t="shared" si="6"/>
        <v>37</v>
      </c>
      <c r="F43" s="42" t="s">
        <v>251</v>
      </c>
      <c r="G43" s="34" t="str">
        <f>VLOOKUP(F43,'Base dados 39.79 - 30.24'!A:E,3,FALSE)</f>
        <v>SERVIÇOS DE CHAVEIRO</v>
      </c>
      <c r="H43" s="34" t="str">
        <f>VLOOKUP(F43,'Base dados 39.79 - 30.24'!A:E,4,FALSE)</f>
        <v>SERVIÇOS DE CHAVEIRO,Descrição: Modelagem de chave simples para automóvel.</v>
      </c>
      <c r="I43" s="35">
        <f>COUNTIF('Base dados 39.79 - 30.24'!A:A,'Respostas Órgãos'!F27)</f>
        <v>26</v>
      </c>
      <c r="J43" s="35">
        <f>SUMIF('Base dados 39.79 - 30.24'!A:A,'Respostas Órgãos'!F27,'Base dados 39.79 - 30.24'!H:H)</f>
        <v>68</v>
      </c>
      <c r="K43" s="36" t="str">
        <f>VLOOKUP(F43,'Base dados 39.79 - 30.24'!A:E,5,FALSE)</f>
        <v>Serviço</v>
      </c>
      <c r="L43" s="37">
        <f>(SUMIF('Base dados 39.79 - 30.24'!K:K,'Respostas Órgãos'!F43&amp;" - "&amp;'Respostas Órgãos'!$I$5,'Base dados 39.79 - 30.24'!H:H)/12)*15</f>
        <v>0</v>
      </c>
      <c r="M43" s="38"/>
      <c r="N43" s="39">
        <f t="shared" si="9"/>
        <v>0</v>
      </c>
      <c r="O43" s="40">
        <f t="shared" si="10"/>
        <v>0</v>
      </c>
      <c r="P43" s="41" t="str">
        <f t="shared" si="11"/>
        <v>Sem histórico de consumo</v>
      </c>
    </row>
    <row r="44" spans="1:16" ht="30" x14ac:dyDescent="0.25">
      <c r="A44" s="13" t="e">
        <f t="shared" si="0"/>
        <v>#N/A</v>
      </c>
      <c r="B44" s="13" t="e">
        <f>VLOOKUP(A44,'[1]LISTA ÓRGÃO'!A:B,2,FALSE)</f>
        <v>#N/A</v>
      </c>
      <c r="C44" s="32">
        <f t="shared" si="7"/>
        <v>0</v>
      </c>
      <c r="D44" s="13" t="str">
        <f t="shared" si="8"/>
        <v>3.3.90.39.79.04.0001.000060-01</v>
      </c>
      <c r="E44" s="33">
        <f t="shared" si="6"/>
        <v>38</v>
      </c>
      <c r="F44" s="42" t="s">
        <v>222</v>
      </c>
      <c r="G44" s="34" t="str">
        <f>VLOOKUP(F44,'Base dados 39.79 - 30.24'!A:E,3,FALSE)</f>
        <v>SERVIÇOS DE CHAVEIRO</v>
      </c>
      <c r="H44" s="34" t="str">
        <f>VLOOKUP(F44,'Base dados 39.79 - 30.24'!A:E,4,FALSE)</f>
        <v>SERVIÇOS DE CHAVEIRO,Descrição: Abertura de fechadura em geral, Tipo: gaveta, armários e cadeados.</v>
      </c>
      <c r="I44" s="35">
        <f>COUNTIF('Base dados 39.79 - 30.24'!A:A,'Respostas Órgãos'!F9)</f>
        <v>44</v>
      </c>
      <c r="J44" s="35">
        <f>SUMIF('Base dados 39.79 - 30.24'!A:A,'Respostas Órgãos'!F9,'Base dados 39.79 - 30.24'!H:H)</f>
        <v>1424</v>
      </c>
      <c r="K44" s="36" t="str">
        <f>VLOOKUP(F44,'Base dados 39.79 - 30.24'!A:E,5,FALSE)</f>
        <v>Serviço</v>
      </c>
      <c r="L44" s="37">
        <f>(SUMIF('Base dados 39.79 - 30.24'!K:K,'Respostas Órgãos'!F44&amp;" - "&amp;'Respostas Órgãos'!$I$5,'Base dados 39.79 - 30.24'!H:H)/12)*15</f>
        <v>0</v>
      </c>
      <c r="M44" s="38"/>
      <c r="N44" s="39">
        <f t="shared" si="9"/>
        <v>0</v>
      </c>
      <c r="O44" s="40">
        <f t="shared" si="10"/>
        <v>0</v>
      </c>
      <c r="P44" s="41" t="str">
        <f t="shared" si="11"/>
        <v>Sem histórico de consumo</v>
      </c>
    </row>
    <row r="45" spans="1:16" ht="30" x14ac:dyDescent="0.25">
      <c r="A45" s="13" t="e">
        <f t="shared" si="0"/>
        <v>#N/A</v>
      </c>
      <c r="B45" s="13" t="e">
        <f>VLOOKUP(A45,'[1]LISTA ÓRGÃO'!A:B,2,FALSE)</f>
        <v>#N/A</v>
      </c>
      <c r="C45" s="32">
        <f t="shared" si="7"/>
        <v>0</v>
      </c>
      <c r="D45" s="13" t="str">
        <f t="shared" si="8"/>
        <v>3.3.90.39.79.04.0001.000061-01</v>
      </c>
      <c r="E45" s="33">
        <f t="shared" si="6"/>
        <v>39</v>
      </c>
      <c r="F45" s="42" t="s">
        <v>224</v>
      </c>
      <c r="G45" s="34" t="str">
        <f>VLOOKUP(F45,'Base dados 39.79 - 30.24'!A:E,3,FALSE)</f>
        <v>SERVIÇOS DE CHAVEIRO</v>
      </c>
      <c r="H45" s="34" t="str">
        <f>VLOOKUP(F45,'Base dados 39.79 - 30.24'!A:E,4,FALSE)</f>
        <v>SERVIÇOS DE CHAVEIRO,Descrição: Conserto de fechadura para porta de banheiro, cilindro com chave fixa.</v>
      </c>
      <c r="I45" s="35">
        <f>COUNTIF('Base dados 39.79 - 30.24'!A:A,'Respostas Órgãos'!F47)</f>
        <v>39</v>
      </c>
      <c r="J45" s="35">
        <f>SUMIF('Base dados 39.79 - 30.24'!A:A,'Respostas Órgãos'!F47,'Base dados 39.79 - 30.24'!H:H)</f>
        <v>1125</v>
      </c>
      <c r="K45" s="36" t="str">
        <f>VLOOKUP(F45,'Base dados 39.79 - 30.24'!A:E,5,FALSE)</f>
        <v>Serviço</v>
      </c>
      <c r="L45" s="37">
        <f>(SUMIF('Base dados 39.79 - 30.24'!K:K,'Respostas Órgãos'!F45&amp;" - "&amp;'Respostas Órgãos'!$I$5,'Base dados 39.79 - 30.24'!H:H)/12)*15</f>
        <v>0</v>
      </c>
      <c r="M45" s="38"/>
      <c r="N45" s="39">
        <f t="shared" si="9"/>
        <v>0</v>
      </c>
      <c r="O45" s="40">
        <f t="shared" si="10"/>
        <v>0</v>
      </c>
      <c r="P45" s="41" t="str">
        <f t="shared" si="11"/>
        <v>Sem histórico de consumo</v>
      </c>
    </row>
    <row r="46" spans="1:16" ht="30" x14ac:dyDescent="0.25">
      <c r="A46" s="13" t="e">
        <f t="shared" si="0"/>
        <v>#N/A</v>
      </c>
      <c r="B46" s="13" t="e">
        <f>VLOOKUP(A46,'[1]LISTA ÓRGÃO'!A:B,2,FALSE)</f>
        <v>#N/A</v>
      </c>
      <c r="C46" s="32">
        <f t="shared" si="7"/>
        <v>0</v>
      </c>
      <c r="D46" s="13" t="str">
        <f t="shared" si="8"/>
        <v>3.3.90.39.79.04.0001.000062-01</v>
      </c>
      <c r="E46" s="33">
        <f t="shared" si="6"/>
        <v>40</v>
      </c>
      <c r="F46" s="42" t="s">
        <v>226</v>
      </c>
      <c r="G46" s="34" t="str">
        <f>VLOOKUP(F46,'Base dados 39.79 - 30.24'!A:E,3,FALSE)</f>
        <v>SERVIÇOS DE CHAVEIRO</v>
      </c>
      <c r="H46" s="34" t="str">
        <f>VLOOKUP(F46,'Base dados 39.79 - 30.24'!A:E,4,FALSE)</f>
        <v>SERVIÇOS DE CHAVEIRO,Descrição: Conserto de fechadura tipo lockwell.</v>
      </c>
      <c r="I46" s="35">
        <f>COUNTIF('Base dados 39.79 - 30.24'!A:A,'Respostas Órgãos'!F48)</f>
        <v>1</v>
      </c>
      <c r="J46" s="35">
        <f>SUMIF('Base dados 39.79 - 30.24'!A:A,'Respostas Órgãos'!F48,'Base dados 39.79 - 30.24'!H:H)</f>
        <v>0</v>
      </c>
      <c r="K46" s="36" t="str">
        <f>VLOOKUP(F46,'Base dados 39.79 - 30.24'!A:E,5,FALSE)</f>
        <v>Serviço</v>
      </c>
      <c r="L46" s="37">
        <f>(SUMIF('Base dados 39.79 - 30.24'!K:K,'Respostas Órgãos'!F46&amp;" - "&amp;'Respostas Órgãos'!$I$5,'Base dados 39.79 - 30.24'!H:H)/12)*15</f>
        <v>0</v>
      </c>
      <c r="M46" s="38"/>
      <c r="N46" s="39">
        <f t="shared" si="9"/>
        <v>0</v>
      </c>
      <c r="O46" s="40">
        <f t="shared" si="10"/>
        <v>0</v>
      </c>
      <c r="P46" s="41" t="str">
        <f t="shared" si="11"/>
        <v>Sem histórico de consumo</v>
      </c>
    </row>
    <row r="47" spans="1:16" ht="30" x14ac:dyDescent="0.25">
      <c r="A47" s="13" t="e">
        <f t="shared" si="0"/>
        <v>#N/A</v>
      </c>
      <c r="B47" s="13" t="e">
        <f>VLOOKUP(A47,'[1]LISTA ÓRGÃO'!A:B,2,FALSE)</f>
        <v>#N/A</v>
      </c>
      <c r="C47" s="32">
        <f t="shared" si="7"/>
        <v>0</v>
      </c>
      <c r="D47" s="13" t="str">
        <f t="shared" si="8"/>
        <v>3.3.90.39.79.04.0001.000063-01</v>
      </c>
      <c r="E47" s="33">
        <f t="shared" si="6"/>
        <v>41</v>
      </c>
      <c r="F47" s="42" t="s">
        <v>229</v>
      </c>
      <c r="G47" s="34" t="str">
        <f>VLOOKUP(F47,'Base dados 39.79 - 30.24'!A:E,3,FALSE)</f>
        <v>SERVIÇOS DE CHAVEIRO</v>
      </c>
      <c r="H47" s="34" t="str">
        <f>VLOOKUP(F47,'Base dados 39.79 - 30.24'!A:E,4,FALSE)</f>
        <v>SERVIÇOS DE CHAVEIRO,Descrição: Conserto de fechadura em geral, Tipo: gaveta, armários e cadeados.</v>
      </c>
      <c r="I47" s="35">
        <f>COUNTIF('Base dados 39.79 - 30.24'!A:A,'Respostas Órgãos'!F12)</f>
        <v>1</v>
      </c>
      <c r="J47" s="35">
        <f>SUMIF('Base dados 39.79 - 30.24'!A:A,'Respostas Órgãos'!F12,'Base dados 39.79 - 30.24'!H:H)</f>
        <v>0</v>
      </c>
      <c r="K47" s="36" t="str">
        <f>VLOOKUP(F47,'Base dados 39.79 - 30.24'!A:E,5,FALSE)</f>
        <v>Serviço</v>
      </c>
      <c r="L47" s="37">
        <f>(SUMIF('Base dados 39.79 - 30.24'!K:K,'Respostas Órgãos'!F47&amp;" - "&amp;'Respostas Órgãos'!$I$5,'Base dados 39.79 - 30.24'!H:H)/12)*15</f>
        <v>0</v>
      </c>
      <c r="M47" s="38"/>
      <c r="N47" s="39">
        <f t="shared" si="9"/>
        <v>0</v>
      </c>
      <c r="O47" s="40">
        <f t="shared" si="10"/>
        <v>0</v>
      </c>
      <c r="P47" s="41" t="str">
        <f t="shared" si="11"/>
        <v>Sem histórico de consumo</v>
      </c>
    </row>
    <row r="48" spans="1:16" ht="30" x14ac:dyDescent="0.25">
      <c r="A48" s="13" t="e">
        <f t="shared" si="0"/>
        <v>#N/A</v>
      </c>
      <c r="B48" s="13" t="e">
        <f>VLOOKUP(A48,'[1]LISTA ÓRGÃO'!A:B,2,FALSE)</f>
        <v>#N/A</v>
      </c>
      <c r="C48" s="32">
        <f t="shared" si="7"/>
        <v>0</v>
      </c>
      <c r="D48" s="13" t="str">
        <f t="shared" si="8"/>
        <v>3.3.90.39.79.04.0001.000064-01</v>
      </c>
      <c r="E48" s="33">
        <f t="shared" si="6"/>
        <v>42</v>
      </c>
      <c r="F48" s="42" t="s">
        <v>233</v>
      </c>
      <c r="G48" s="34" t="str">
        <f>VLOOKUP(F48,'Base dados 39.79 - 30.24'!A:E,3,FALSE)</f>
        <v>SERVIÇOS DE CHAVEIRO</v>
      </c>
      <c r="H48" s="34" t="str">
        <f>VLOOKUP(F48,'Base dados 39.79 - 30.24'!A:E,4,FALSE)</f>
        <v>SERVIÇOS DE CHAVEIRO,Descrição: Instalação de fechadura de cilindro de porta interna ou externa.</v>
      </c>
      <c r="I48" s="35">
        <f>COUNTIF('Base dados 39.79 - 30.24'!A:A,'Respostas Órgãos'!F49)</f>
        <v>1</v>
      </c>
      <c r="J48" s="35">
        <f>SUMIF('Base dados 39.79 - 30.24'!A:A,'Respostas Órgãos'!F49,'Base dados 39.79 - 30.24'!H:H)</f>
        <v>0</v>
      </c>
      <c r="K48" s="36" t="str">
        <f>VLOOKUP(F48,'Base dados 39.79 - 30.24'!A:E,5,FALSE)</f>
        <v>Serviço</v>
      </c>
      <c r="L48" s="37">
        <f>(SUMIF('Base dados 39.79 - 30.24'!K:K,'Respostas Órgãos'!F48&amp;" - "&amp;'Respostas Órgãos'!$I$5,'Base dados 39.79 - 30.24'!H:H)/12)*15</f>
        <v>0</v>
      </c>
      <c r="M48" s="38"/>
      <c r="N48" s="39">
        <f t="shared" si="9"/>
        <v>0</v>
      </c>
      <c r="O48" s="40">
        <f t="shared" si="10"/>
        <v>0</v>
      </c>
      <c r="P48" s="41" t="str">
        <f t="shared" si="11"/>
        <v>Sem histórico de consumo</v>
      </c>
    </row>
    <row r="49" spans="1:16" ht="30" x14ac:dyDescent="0.25">
      <c r="A49" s="13" t="e">
        <f t="shared" si="0"/>
        <v>#N/A</v>
      </c>
      <c r="B49" s="13" t="e">
        <f>VLOOKUP(A49,'[1]LISTA ÓRGÃO'!A:B,2,FALSE)</f>
        <v>#N/A</v>
      </c>
      <c r="C49" s="32">
        <f t="shared" si="7"/>
        <v>0</v>
      </c>
      <c r="D49" s="13" t="str">
        <f t="shared" si="8"/>
        <v>3.3.90.39.79.04.0001.000065-01</v>
      </c>
      <c r="E49" s="33">
        <f t="shared" si="6"/>
        <v>43</v>
      </c>
      <c r="F49" s="42" t="s">
        <v>235</v>
      </c>
      <c r="G49" s="34" t="str">
        <f>VLOOKUP(F49,'Base dados 39.79 - 30.24'!A:E,3,FALSE)</f>
        <v>SERVIÇOS DE CHAVEIRO</v>
      </c>
      <c r="H49" s="34" t="str">
        <f>VLOOKUP(F49,'Base dados 39.79 - 30.24'!A:E,4,FALSE)</f>
        <v>SERVIÇOS DE CHAVEIRO,Descrição: Instalação de fechadura lockwell.</v>
      </c>
      <c r="I49" s="35">
        <f>COUNTIF('Base dados 39.79 - 30.24'!A:A,'Respostas Órgãos'!F50)</f>
        <v>1</v>
      </c>
      <c r="J49" s="35">
        <f>SUMIF('Base dados 39.79 - 30.24'!A:A,'Respostas Órgãos'!F50,'Base dados 39.79 - 30.24'!H:H)</f>
        <v>0</v>
      </c>
      <c r="K49" s="36" t="str">
        <f>VLOOKUP(F49,'Base dados 39.79 - 30.24'!A:E,5,FALSE)</f>
        <v>Serviço</v>
      </c>
      <c r="L49" s="37">
        <f>(SUMIF('Base dados 39.79 - 30.24'!K:K,'Respostas Órgãos'!F49&amp;" - "&amp;'Respostas Órgãos'!$I$5,'Base dados 39.79 - 30.24'!H:H)/12)*15</f>
        <v>0</v>
      </c>
      <c r="M49" s="38"/>
      <c r="N49" s="39">
        <f t="shared" si="9"/>
        <v>0</v>
      </c>
      <c r="O49" s="40">
        <f t="shared" si="10"/>
        <v>0</v>
      </c>
      <c r="P49" s="41" t="str">
        <f t="shared" si="11"/>
        <v>Sem histórico de consumo</v>
      </c>
    </row>
    <row r="50" spans="1:16" ht="30" x14ac:dyDescent="0.25">
      <c r="A50" s="13" t="e">
        <f t="shared" si="0"/>
        <v>#N/A</v>
      </c>
      <c r="B50" s="13" t="e">
        <f>VLOOKUP(A50,'[1]LISTA ÓRGÃO'!A:B,2,FALSE)</f>
        <v>#N/A</v>
      </c>
      <c r="C50" s="32">
        <f t="shared" si="7"/>
        <v>0</v>
      </c>
      <c r="D50" s="13" t="str">
        <f t="shared" si="8"/>
        <v>3.3.90.39.79.04.0001.000066-01</v>
      </c>
      <c r="E50" s="33">
        <f t="shared" si="6"/>
        <v>44</v>
      </c>
      <c r="F50" s="42" t="s">
        <v>237</v>
      </c>
      <c r="G50" s="34" t="str">
        <f>VLOOKUP(F50,'Base dados 39.79 - 30.24'!A:E,3,FALSE)</f>
        <v>SERVIÇOS DE CHAVEIRO</v>
      </c>
      <c r="H50" s="34" t="str">
        <f>VLOOKUP(F50,'Base dados 39.79 - 30.24'!A:E,4,FALSE)</f>
        <v>SERVIÇOS DE CHAVEIRO,Descrição: Instalação de fechadura porta de banheiro.</v>
      </c>
      <c r="I50" s="35">
        <f>COUNTIF('Base dados 39.79 - 30.24'!A:A,'Respostas Órgãos'!F51)</f>
        <v>1</v>
      </c>
      <c r="J50" s="35">
        <f>SUMIF('Base dados 39.79 - 30.24'!A:A,'Respostas Órgãos'!F51,'Base dados 39.79 - 30.24'!H:H)</f>
        <v>0</v>
      </c>
      <c r="K50" s="36" t="str">
        <f>VLOOKUP(F50,'Base dados 39.79 - 30.24'!A:E,5,FALSE)</f>
        <v>Serviço</v>
      </c>
      <c r="L50" s="37">
        <f>(SUMIF('Base dados 39.79 - 30.24'!K:K,'Respostas Órgãos'!F50&amp;" - "&amp;'Respostas Órgãos'!$I$5,'Base dados 39.79 - 30.24'!H:H)/12)*15</f>
        <v>0</v>
      </c>
      <c r="M50" s="38"/>
      <c r="N50" s="39">
        <f t="shared" si="9"/>
        <v>0</v>
      </c>
      <c r="O50" s="40">
        <f t="shared" si="10"/>
        <v>0</v>
      </c>
      <c r="P50" s="41" t="str">
        <f t="shared" si="11"/>
        <v>Sem histórico de consumo</v>
      </c>
    </row>
    <row r="51" spans="1:16" ht="30" x14ac:dyDescent="0.25">
      <c r="A51" s="13" t="e">
        <f t="shared" si="0"/>
        <v>#N/A</v>
      </c>
      <c r="B51" s="13" t="e">
        <f>VLOOKUP(A51,'[1]LISTA ÓRGÃO'!A:B,2,FALSE)</f>
        <v>#N/A</v>
      </c>
      <c r="C51" s="32">
        <f t="shared" si="7"/>
        <v>0</v>
      </c>
      <c r="D51" s="13" t="str">
        <f t="shared" si="8"/>
        <v>3.3.90.39.79.04.0001.000067-01</v>
      </c>
      <c r="E51" s="33">
        <f t="shared" si="6"/>
        <v>45</v>
      </c>
      <c r="F51" s="42" t="s">
        <v>239</v>
      </c>
      <c r="G51" s="34" t="str">
        <f>VLOOKUP(F51,'Base dados 39.79 - 30.24'!A:E,3,FALSE)</f>
        <v>SERVIÇOS DE CHAVEIRO</v>
      </c>
      <c r="H51" s="34" t="str">
        <f>VLOOKUP(F51,'Base dados 39.79 - 30.24'!A:E,4,FALSE)</f>
        <v>SERVIÇOS DE CHAVEIRO,Descrição: Instalação de fechadura de porta de vidro.</v>
      </c>
      <c r="I51" s="35">
        <f>COUNTIF('Base dados 39.79 - 30.24'!A:A,'Respostas Órgãos'!F52)</f>
        <v>1</v>
      </c>
      <c r="J51" s="35">
        <f>SUMIF('Base dados 39.79 - 30.24'!A:A,'Respostas Órgãos'!F52,'Base dados 39.79 - 30.24'!H:H)</f>
        <v>0</v>
      </c>
      <c r="K51" s="36" t="str">
        <f>VLOOKUP(F51,'Base dados 39.79 - 30.24'!A:E,5,FALSE)</f>
        <v>Serviço</v>
      </c>
      <c r="L51" s="37">
        <f>(SUMIF('Base dados 39.79 - 30.24'!K:K,'Respostas Órgãos'!F51&amp;" - "&amp;'Respostas Órgãos'!$I$5,'Base dados 39.79 - 30.24'!H:H)/12)*15</f>
        <v>0</v>
      </c>
      <c r="M51" s="38"/>
      <c r="N51" s="39">
        <f t="shared" si="9"/>
        <v>0</v>
      </c>
      <c r="O51" s="40">
        <f t="shared" si="10"/>
        <v>0</v>
      </c>
      <c r="P51" s="41" t="str">
        <f t="shared" si="11"/>
        <v>Sem histórico de consumo</v>
      </c>
    </row>
    <row r="52" spans="1:16" ht="30" x14ac:dyDescent="0.25">
      <c r="A52" s="13" t="e">
        <f t="shared" si="0"/>
        <v>#N/A</v>
      </c>
      <c r="B52" s="13" t="e">
        <f>VLOOKUP(A52,'[1]LISTA ÓRGÃO'!A:B,2,FALSE)</f>
        <v>#N/A</v>
      </c>
      <c r="C52" s="32">
        <f t="shared" si="7"/>
        <v>0</v>
      </c>
      <c r="D52" s="13" t="str">
        <f t="shared" si="8"/>
        <v>3.3.90.39.79.04.0001.000068-01</v>
      </c>
      <c r="E52" s="33">
        <f t="shared" si="6"/>
        <v>46</v>
      </c>
      <c r="F52" s="42" t="s">
        <v>241</v>
      </c>
      <c r="G52" s="34" t="str">
        <f>VLOOKUP(F52,'Base dados 39.79 - 30.24'!A:E,3,FALSE)</f>
        <v>SERVIÇOS DE CHAVEIRO</v>
      </c>
      <c r="H52" s="34" t="str">
        <f>VLOOKUP(F52,'Base dados 39.79 - 30.24'!A:E,4,FALSE)</f>
        <v>SERVIÇOS DE CHAVEIRO,Descrição: Instalação de fechadura em geral, Tipo: gaveta, armários e cadeados.</v>
      </c>
      <c r="I52" s="35">
        <f>COUNTIF('Base dados 39.79 - 30.24'!A:A,'Respostas Órgãos'!F53)</f>
        <v>35</v>
      </c>
      <c r="J52" s="35">
        <f>SUMIF('Base dados 39.79 - 30.24'!A:A,'Respostas Órgãos'!F53,'Base dados 39.79 - 30.24'!H:H)</f>
        <v>842</v>
      </c>
      <c r="K52" s="36" t="str">
        <f>VLOOKUP(F52,'Base dados 39.79 - 30.24'!A:E,5,FALSE)</f>
        <v>Serviço</v>
      </c>
      <c r="L52" s="37">
        <f>(SUMIF('Base dados 39.79 - 30.24'!K:K,'Respostas Órgãos'!F52&amp;" - "&amp;'Respostas Órgãos'!$I$5,'Base dados 39.79 - 30.24'!H:H)/12)*15</f>
        <v>0</v>
      </c>
      <c r="M52" s="38"/>
      <c r="N52" s="39">
        <f t="shared" si="9"/>
        <v>0</v>
      </c>
      <c r="O52" s="40">
        <f t="shared" si="10"/>
        <v>0</v>
      </c>
      <c r="P52" s="41" t="str">
        <f t="shared" si="11"/>
        <v>Sem histórico de consumo</v>
      </c>
    </row>
    <row r="53" spans="1:16" ht="45.75" thickBot="1" x14ac:dyDescent="0.3">
      <c r="A53" s="13" t="e">
        <f t="shared" si="0"/>
        <v>#N/A</v>
      </c>
      <c r="B53" s="13" t="e">
        <f>VLOOKUP(A53,'[1]LISTA ÓRGÃO'!A:B,2,FALSE)</f>
        <v>#N/A</v>
      </c>
      <c r="C53" s="32">
        <f t="shared" si="7"/>
        <v>0</v>
      </c>
      <c r="D53" s="13" t="str">
        <f t="shared" si="8"/>
        <v>3.3.90.39.79.04.0001.000069-01</v>
      </c>
      <c r="E53" s="54">
        <f t="shared" si="6"/>
        <v>47</v>
      </c>
      <c r="F53" s="55" t="s">
        <v>245</v>
      </c>
      <c r="G53" s="56" t="str">
        <f>VLOOKUP(F53,'Base dados 39.79 - 30.24'!A:E,3,FALSE)</f>
        <v>SERVIÇOS DE CHAVEIRO</v>
      </c>
      <c r="H53" s="56" t="str">
        <f>VLOOKUP(F53,'Base dados 39.79 - 30.24'!A:E,4,FALSE)</f>
        <v>SERVIÇOS DE CHAVEIRO,Descrição: Troca de segredo de fechadura em geral, Tipo: portas, gavetas, armários e cadeados.</v>
      </c>
      <c r="I53" s="57">
        <f>COUNTIF('Base dados 39.79 - 30.24'!A:A,'Respostas Órgãos'!F29)</f>
        <v>20</v>
      </c>
      <c r="J53" s="57">
        <f>SUMIF('Base dados 39.79 - 30.24'!A:A,'Respostas Órgãos'!F29,'Base dados 39.79 - 30.24'!H:H)</f>
        <v>74</v>
      </c>
      <c r="K53" s="58" t="str">
        <f>VLOOKUP(F53,'Base dados 39.79 - 30.24'!A:E,5,FALSE)</f>
        <v>Serviço</v>
      </c>
      <c r="L53" s="37">
        <f>(SUMIF('Base dados 39.79 - 30.24'!K:K,'Respostas Órgãos'!F53&amp;" - "&amp;'Respostas Órgãos'!$I$5,'Base dados 39.79 - 30.24'!H:H)/12)*15</f>
        <v>0</v>
      </c>
      <c r="M53" s="59"/>
      <c r="N53" s="60">
        <f t="shared" si="9"/>
        <v>0</v>
      </c>
      <c r="O53" s="61">
        <f t="shared" si="10"/>
        <v>0</v>
      </c>
      <c r="P53" s="62" t="str">
        <f t="shared" si="11"/>
        <v>Sem histórico de consumo</v>
      </c>
    </row>
  </sheetData>
  <sheetProtection password="C621" sheet="1" objects="1" scenarios="1"/>
  <sortState ref="F7:K54">
    <sortCondition ref="F7:F54"/>
  </sortState>
  <mergeCells count="9">
    <mergeCell ref="O5:P5"/>
    <mergeCell ref="E1:P1"/>
    <mergeCell ref="E2:P2"/>
    <mergeCell ref="E3:P3"/>
    <mergeCell ref="G4:P4"/>
    <mergeCell ref="E4:F4"/>
    <mergeCell ref="E5:F5"/>
    <mergeCell ref="G5:H5"/>
    <mergeCell ref="K5:N5"/>
  </mergeCells>
  <conditionalFormatting sqref="L7:L53">
    <cfRule type="cellIs" dxfId="1" priority="14" operator="greaterThan">
      <formula>0</formula>
    </cfRule>
    <cfRule type="cellIs" dxfId="0" priority="15" operator="equal">
      <formula>0</formula>
    </cfRule>
  </conditionalFormatting>
  <conditionalFormatting sqref="P7:P16">
    <cfRule type="cellIs" dxfId="3" priority="11" operator="greaterThanOrEqual">
      <formula>0.5</formula>
    </cfRule>
  </conditionalFormatting>
  <conditionalFormatting sqref="P17:P53">
    <cfRule type="cellIs" dxfId="2" priority="6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ÓRGÃO'!$C$2:$C$86</xm:f>
          </x14:formula1>
          <xm:sqref>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M6" sqref="M6"/>
    </sheetView>
  </sheetViews>
  <sheetFormatPr defaultRowHeight="15" x14ac:dyDescent="0.25"/>
  <cols>
    <col min="1" max="1" width="9.85546875" style="13" bestFit="1" customWidth="1"/>
    <col min="2" max="2" width="9.140625" style="13"/>
    <col min="3" max="3" width="70.85546875" style="13" bestFit="1" customWidth="1"/>
    <col min="4" max="4" width="5" style="13" bestFit="1" customWidth="1"/>
    <col min="5" max="16384" width="9.140625" style="13"/>
  </cols>
  <sheetData>
    <row r="1" spans="1:4" x14ac:dyDescent="0.25">
      <c r="A1" s="14" t="s">
        <v>51</v>
      </c>
      <c r="B1" s="13" t="s">
        <v>61</v>
      </c>
      <c r="C1" s="13" t="s">
        <v>62</v>
      </c>
    </row>
    <row r="2" spans="1:4" x14ac:dyDescent="0.25">
      <c r="A2" s="14" t="s">
        <v>1054</v>
      </c>
      <c r="B2" s="13">
        <v>147</v>
      </c>
      <c r="C2" s="14" t="s">
        <v>1111</v>
      </c>
      <c r="D2" s="13">
        <v>147</v>
      </c>
    </row>
    <row r="3" spans="1:4" x14ac:dyDescent="0.25">
      <c r="A3" s="14" t="s">
        <v>1054</v>
      </c>
      <c r="B3" s="13">
        <v>367</v>
      </c>
      <c r="C3" s="14" t="s">
        <v>1114</v>
      </c>
      <c r="D3" s="13">
        <v>367</v>
      </c>
    </row>
    <row r="4" spans="1:4" x14ac:dyDescent="0.25">
      <c r="A4" s="14" t="s">
        <v>1054</v>
      </c>
      <c r="B4" s="13">
        <v>300</v>
      </c>
      <c r="C4" s="14" t="s">
        <v>1109</v>
      </c>
      <c r="D4" s="13">
        <v>300</v>
      </c>
    </row>
    <row r="5" spans="1:4" x14ac:dyDescent="0.25">
      <c r="A5" s="14" t="s">
        <v>1054</v>
      </c>
      <c r="B5" s="13">
        <v>133</v>
      </c>
      <c r="C5" s="14" t="s">
        <v>1110</v>
      </c>
      <c r="D5" s="13">
        <v>133</v>
      </c>
    </row>
    <row r="6" spans="1:4" x14ac:dyDescent="0.25">
      <c r="A6" s="14" t="s">
        <v>1054</v>
      </c>
      <c r="B6" s="13">
        <v>138</v>
      </c>
      <c r="C6" s="14" t="s">
        <v>1112</v>
      </c>
      <c r="D6" s="13">
        <v>138</v>
      </c>
    </row>
    <row r="7" spans="1:4" x14ac:dyDescent="0.25">
      <c r="A7" s="14" t="s">
        <v>1054</v>
      </c>
      <c r="B7" s="13">
        <v>308</v>
      </c>
      <c r="C7" s="14" t="s">
        <v>1117</v>
      </c>
      <c r="D7" s="13">
        <v>308</v>
      </c>
    </row>
    <row r="8" spans="1:4" x14ac:dyDescent="0.25">
      <c r="A8" s="14" t="s">
        <v>1054</v>
      </c>
      <c r="B8" s="13">
        <v>135</v>
      </c>
      <c r="C8" s="14" t="s">
        <v>1124</v>
      </c>
      <c r="D8" s="13">
        <v>135</v>
      </c>
    </row>
    <row r="9" spans="1:4" x14ac:dyDescent="0.25">
      <c r="A9" s="14" t="s">
        <v>1054</v>
      </c>
      <c r="B9" s="13">
        <v>142</v>
      </c>
      <c r="C9" s="14" t="s">
        <v>1129</v>
      </c>
      <c r="D9" s="13">
        <v>142</v>
      </c>
    </row>
    <row r="10" spans="1:4" x14ac:dyDescent="0.25">
      <c r="A10" s="14" t="s">
        <v>1054</v>
      </c>
      <c r="B10" s="13">
        <v>143</v>
      </c>
      <c r="C10" s="14" t="s">
        <v>1130</v>
      </c>
      <c r="D10" s="13">
        <v>143</v>
      </c>
    </row>
    <row r="11" spans="1:4" x14ac:dyDescent="0.25">
      <c r="A11" s="14" t="s">
        <v>1054</v>
      </c>
      <c r="B11" s="13">
        <v>144</v>
      </c>
      <c r="C11" s="14" t="s">
        <v>1131</v>
      </c>
      <c r="D11" s="13">
        <v>144</v>
      </c>
    </row>
    <row r="12" spans="1:4" x14ac:dyDescent="0.25">
      <c r="A12" s="14" t="s">
        <v>1054</v>
      </c>
      <c r="B12" s="13">
        <v>134</v>
      </c>
      <c r="C12" s="14" t="s">
        <v>1134</v>
      </c>
      <c r="D12" s="13">
        <v>134</v>
      </c>
    </row>
    <row r="13" spans="1:4" x14ac:dyDescent="0.25">
      <c r="A13" s="14" t="s">
        <v>1054</v>
      </c>
      <c r="B13" s="13">
        <v>304</v>
      </c>
      <c r="C13" s="14" t="s">
        <v>1135</v>
      </c>
      <c r="D13" s="13">
        <v>304</v>
      </c>
    </row>
    <row r="14" spans="1:4" x14ac:dyDescent="0.25">
      <c r="A14" s="14" t="s">
        <v>1054</v>
      </c>
      <c r="B14" s="13">
        <v>132</v>
      </c>
      <c r="C14" s="14" t="s">
        <v>1136</v>
      </c>
      <c r="D14" s="13">
        <v>132</v>
      </c>
    </row>
    <row r="15" spans="1:4" x14ac:dyDescent="0.25">
      <c r="A15" s="14" t="s">
        <v>1054</v>
      </c>
      <c r="B15" s="13">
        <v>366</v>
      </c>
      <c r="C15" s="14" t="s">
        <v>1138</v>
      </c>
      <c r="D15" s="13">
        <v>366</v>
      </c>
    </row>
    <row r="16" spans="1:4" x14ac:dyDescent="0.25">
      <c r="A16" s="14" t="s">
        <v>1054</v>
      </c>
      <c r="B16" s="13">
        <v>139</v>
      </c>
      <c r="C16" s="14" t="s">
        <v>1113</v>
      </c>
      <c r="D16" s="13">
        <v>139</v>
      </c>
    </row>
    <row r="17" spans="1:4" x14ac:dyDescent="0.25">
      <c r="A17" s="14" t="s">
        <v>1054</v>
      </c>
      <c r="B17" s="13">
        <v>131</v>
      </c>
      <c r="C17" s="14" t="s">
        <v>1115</v>
      </c>
      <c r="D17" s="13">
        <v>131</v>
      </c>
    </row>
    <row r="18" spans="1:4" x14ac:dyDescent="0.25">
      <c r="A18" s="14" t="s">
        <v>1054</v>
      </c>
      <c r="B18" s="13">
        <v>137</v>
      </c>
      <c r="C18" s="14" t="s">
        <v>1116</v>
      </c>
      <c r="D18" s="13">
        <v>137</v>
      </c>
    </row>
    <row r="19" spans="1:4" x14ac:dyDescent="0.25">
      <c r="A19" s="14" t="s">
        <v>1054</v>
      </c>
      <c r="B19" s="13">
        <v>307</v>
      </c>
      <c r="C19" s="14" t="s">
        <v>1118</v>
      </c>
      <c r="D19" s="13">
        <v>307</v>
      </c>
    </row>
    <row r="20" spans="1:4" x14ac:dyDescent="0.25">
      <c r="A20" s="14" t="s">
        <v>1054</v>
      </c>
      <c r="B20" s="13">
        <v>149</v>
      </c>
      <c r="C20" s="14" t="s">
        <v>1119</v>
      </c>
      <c r="D20" s="13">
        <v>149</v>
      </c>
    </row>
    <row r="21" spans="1:4" x14ac:dyDescent="0.25">
      <c r="A21" s="14" t="s">
        <v>1054</v>
      </c>
      <c r="B21" s="13">
        <v>146</v>
      </c>
      <c r="C21" s="14" t="s">
        <v>1120</v>
      </c>
      <c r="D21" s="13">
        <v>146</v>
      </c>
    </row>
    <row r="22" spans="1:4" x14ac:dyDescent="0.25">
      <c r="A22" s="14" t="s">
        <v>1054</v>
      </c>
      <c r="B22" s="13">
        <v>136</v>
      </c>
      <c r="C22" s="14" t="s">
        <v>1121</v>
      </c>
      <c r="D22" s="13">
        <v>136</v>
      </c>
    </row>
    <row r="23" spans="1:4" x14ac:dyDescent="0.25">
      <c r="A23" s="14" t="s">
        <v>1054</v>
      </c>
      <c r="B23" s="13">
        <v>140</v>
      </c>
      <c r="C23" s="14" t="s">
        <v>1122</v>
      </c>
      <c r="D23" s="13">
        <v>140</v>
      </c>
    </row>
    <row r="24" spans="1:4" x14ac:dyDescent="0.25">
      <c r="A24" s="14" t="s">
        <v>1054</v>
      </c>
      <c r="B24" s="13">
        <v>305</v>
      </c>
      <c r="C24" s="14" t="s">
        <v>1123</v>
      </c>
      <c r="D24" s="13">
        <v>305</v>
      </c>
    </row>
    <row r="25" spans="1:4" x14ac:dyDescent="0.25">
      <c r="A25" s="14" t="s">
        <v>1054</v>
      </c>
      <c r="B25" s="13">
        <v>141</v>
      </c>
      <c r="C25" s="14" t="s">
        <v>1125</v>
      </c>
      <c r="D25" s="13">
        <v>141</v>
      </c>
    </row>
    <row r="26" spans="1:4" x14ac:dyDescent="0.25">
      <c r="A26" s="14" t="s">
        <v>1054</v>
      </c>
      <c r="B26" s="13">
        <v>145</v>
      </c>
      <c r="C26" s="14" t="s">
        <v>1126</v>
      </c>
      <c r="D26" s="13">
        <v>145</v>
      </c>
    </row>
    <row r="27" spans="1:4" x14ac:dyDescent="0.25">
      <c r="A27" s="14" t="s">
        <v>1054</v>
      </c>
      <c r="B27" s="13">
        <v>148</v>
      </c>
      <c r="C27" s="14" t="s">
        <v>1127</v>
      </c>
      <c r="D27" s="13">
        <v>148</v>
      </c>
    </row>
    <row r="28" spans="1:4" x14ac:dyDescent="0.25">
      <c r="A28" s="14" t="s">
        <v>1054</v>
      </c>
      <c r="B28" s="13">
        <v>301</v>
      </c>
      <c r="C28" s="14" t="s">
        <v>1128</v>
      </c>
      <c r="D28" s="13">
        <v>301</v>
      </c>
    </row>
    <row r="29" spans="1:4" x14ac:dyDescent="0.25">
      <c r="A29" s="14" t="s">
        <v>1054</v>
      </c>
      <c r="B29" s="13">
        <v>309</v>
      </c>
      <c r="C29" s="14" t="s">
        <v>1133</v>
      </c>
      <c r="D29" s="13">
        <v>309</v>
      </c>
    </row>
    <row r="30" spans="1:4" x14ac:dyDescent="0.25">
      <c r="A30" s="14" t="s">
        <v>1054</v>
      </c>
      <c r="B30" s="13">
        <v>306</v>
      </c>
      <c r="C30" s="14" t="s">
        <v>1132</v>
      </c>
      <c r="D30" s="13">
        <v>306</v>
      </c>
    </row>
    <row r="31" spans="1:4" x14ac:dyDescent="0.25">
      <c r="A31" s="14" t="s">
        <v>1054</v>
      </c>
      <c r="B31" s="13">
        <v>302</v>
      </c>
      <c r="C31" s="14" t="s">
        <v>1139</v>
      </c>
      <c r="D31" s="13">
        <v>302</v>
      </c>
    </row>
    <row r="32" spans="1:4" x14ac:dyDescent="0.25">
      <c r="A32" s="14" t="s">
        <v>1054</v>
      </c>
      <c r="B32" s="13">
        <v>303</v>
      </c>
      <c r="C32" s="14" t="s">
        <v>1137</v>
      </c>
      <c r="D32" s="13">
        <v>303</v>
      </c>
    </row>
    <row r="33" spans="1:4" x14ac:dyDescent="0.25">
      <c r="A33" s="14" t="s">
        <v>1055</v>
      </c>
      <c r="B33" s="13">
        <v>197</v>
      </c>
      <c r="C33" s="14" t="s">
        <v>1078</v>
      </c>
      <c r="D33" s="13">
        <v>197</v>
      </c>
    </row>
    <row r="34" spans="1:4" x14ac:dyDescent="0.25">
      <c r="A34" s="14" t="s">
        <v>1055</v>
      </c>
      <c r="B34" s="13">
        <v>361</v>
      </c>
      <c r="C34" s="14" t="s">
        <v>1079</v>
      </c>
      <c r="D34" s="13">
        <v>361</v>
      </c>
    </row>
    <row r="35" spans="1:4" x14ac:dyDescent="0.25">
      <c r="A35" s="14" t="s">
        <v>1055</v>
      </c>
      <c r="B35" s="13">
        <v>151</v>
      </c>
      <c r="C35" s="14" t="s">
        <v>1080</v>
      </c>
      <c r="D35" s="13">
        <v>151</v>
      </c>
    </row>
    <row r="36" spans="1:4" x14ac:dyDescent="0.25">
      <c r="A36" s="14" t="s">
        <v>1055</v>
      </c>
      <c r="B36" s="13">
        <v>92</v>
      </c>
      <c r="C36" s="14" t="s">
        <v>1074</v>
      </c>
      <c r="D36" s="13">
        <v>92</v>
      </c>
    </row>
    <row r="37" spans="1:4" x14ac:dyDescent="0.25">
      <c r="A37" s="14" t="s">
        <v>1055</v>
      </c>
      <c r="B37" s="13">
        <v>53</v>
      </c>
      <c r="C37" s="14" t="s">
        <v>1082</v>
      </c>
      <c r="D37" s="13">
        <v>53</v>
      </c>
    </row>
    <row r="38" spans="1:4" x14ac:dyDescent="0.25">
      <c r="A38" s="14" t="s">
        <v>1055</v>
      </c>
      <c r="B38" s="13">
        <v>71</v>
      </c>
      <c r="C38" s="14" t="s">
        <v>1077</v>
      </c>
      <c r="D38" s="13">
        <v>71</v>
      </c>
    </row>
    <row r="39" spans="1:4" s="15" customFormat="1" x14ac:dyDescent="0.25">
      <c r="A39" s="14" t="s">
        <v>1055</v>
      </c>
      <c r="B39" s="13">
        <v>310</v>
      </c>
      <c r="C39" s="14" t="s">
        <v>1072</v>
      </c>
      <c r="D39" s="13">
        <v>310</v>
      </c>
    </row>
    <row r="40" spans="1:4" x14ac:dyDescent="0.25">
      <c r="A40" s="14" t="s">
        <v>1055</v>
      </c>
      <c r="B40" s="13">
        <v>1</v>
      </c>
      <c r="C40" s="14" t="s">
        <v>1081</v>
      </c>
      <c r="D40" s="13">
        <v>1</v>
      </c>
    </row>
    <row r="41" spans="1:4" x14ac:dyDescent="0.25">
      <c r="A41" s="14" t="s">
        <v>1055</v>
      </c>
      <c r="B41" s="13">
        <v>121</v>
      </c>
      <c r="C41" s="14" t="s">
        <v>1076</v>
      </c>
      <c r="D41" s="13">
        <v>121</v>
      </c>
    </row>
    <row r="42" spans="1:4" x14ac:dyDescent="0.25">
      <c r="A42" s="14" t="s">
        <v>1055</v>
      </c>
      <c r="B42" s="15">
        <v>392</v>
      </c>
      <c r="C42" s="48" t="s">
        <v>1075</v>
      </c>
      <c r="D42" s="15">
        <v>392</v>
      </c>
    </row>
    <row r="43" spans="1:4" x14ac:dyDescent="0.25">
      <c r="A43" s="14" t="s">
        <v>1055</v>
      </c>
      <c r="B43" s="13">
        <v>113</v>
      </c>
      <c r="C43" s="14" t="s">
        <v>1069</v>
      </c>
      <c r="D43" s="13">
        <v>113</v>
      </c>
    </row>
    <row r="44" spans="1:4" x14ac:dyDescent="0.25">
      <c r="A44" s="14" t="s">
        <v>1055</v>
      </c>
      <c r="B44" s="13">
        <v>55</v>
      </c>
      <c r="C44" s="14" t="s">
        <v>1068</v>
      </c>
      <c r="D44" s="13">
        <v>55</v>
      </c>
    </row>
    <row r="45" spans="1:4" x14ac:dyDescent="0.25">
      <c r="A45" s="14" t="s">
        <v>1055</v>
      </c>
      <c r="B45" s="13">
        <v>98</v>
      </c>
      <c r="C45" s="14" t="s">
        <v>1057</v>
      </c>
      <c r="D45" s="13">
        <v>98</v>
      </c>
    </row>
    <row r="46" spans="1:4" x14ac:dyDescent="0.25">
      <c r="A46" s="14" t="s">
        <v>1055</v>
      </c>
      <c r="B46" s="13">
        <v>401</v>
      </c>
      <c r="C46" s="14" t="s">
        <v>1083</v>
      </c>
      <c r="D46" s="13">
        <v>401</v>
      </c>
    </row>
    <row r="47" spans="1:4" x14ac:dyDescent="0.25">
      <c r="A47" s="14" t="s">
        <v>1055</v>
      </c>
      <c r="B47" s="13">
        <v>72</v>
      </c>
      <c r="C47" s="14" t="s">
        <v>1067</v>
      </c>
      <c r="D47" s="13">
        <v>72</v>
      </c>
    </row>
    <row r="48" spans="1:4" x14ac:dyDescent="0.25">
      <c r="A48" s="14" t="s">
        <v>1055</v>
      </c>
      <c r="B48" s="13">
        <v>193</v>
      </c>
      <c r="C48" s="14" t="s">
        <v>1066</v>
      </c>
      <c r="D48" s="13">
        <v>193</v>
      </c>
    </row>
    <row r="49" spans="1:4" x14ac:dyDescent="0.25">
      <c r="A49" s="14" t="s">
        <v>1055</v>
      </c>
      <c r="B49" s="13">
        <v>64</v>
      </c>
      <c r="C49" s="14" t="s">
        <v>1064</v>
      </c>
      <c r="D49" s="13">
        <v>64</v>
      </c>
    </row>
    <row r="50" spans="1:4" x14ac:dyDescent="0.25">
      <c r="A50" s="14" t="s">
        <v>1055</v>
      </c>
      <c r="B50" s="13">
        <v>63</v>
      </c>
      <c r="C50" s="14" t="s">
        <v>1107</v>
      </c>
      <c r="D50" s="13">
        <v>63</v>
      </c>
    </row>
    <row r="51" spans="1:4" x14ac:dyDescent="0.25">
      <c r="A51" s="14" t="s">
        <v>1055</v>
      </c>
      <c r="B51" s="13">
        <v>196</v>
      </c>
      <c r="C51" s="14" t="s">
        <v>1063</v>
      </c>
      <c r="D51" s="13">
        <v>196</v>
      </c>
    </row>
    <row r="52" spans="1:4" x14ac:dyDescent="0.25">
      <c r="A52" s="14" t="s">
        <v>1055</v>
      </c>
      <c r="B52" s="13">
        <v>84</v>
      </c>
      <c r="C52" s="14" t="s">
        <v>1062</v>
      </c>
      <c r="D52" s="13">
        <v>84</v>
      </c>
    </row>
    <row r="53" spans="1:4" x14ac:dyDescent="0.25">
      <c r="A53" s="14" t="s">
        <v>1055</v>
      </c>
      <c r="B53" s="13">
        <v>56</v>
      </c>
      <c r="C53" s="14" t="s">
        <v>1065</v>
      </c>
      <c r="D53" s="13">
        <v>56</v>
      </c>
    </row>
    <row r="54" spans="1:4" x14ac:dyDescent="0.25">
      <c r="A54" s="14" t="s">
        <v>1055</v>
      </c>
      <c r="B54" s="13">
        <v>391</v>
      </c>
      <c r="C54" s="14" t="s">
        <v>1059</v>
      </c>
      <c r="D54" s="13">
        <v>391</v>
      </c>
    </row>
    <row r="55" spans="1:4" x14ac:dyDescent="0.25">
      <c r="A55" s="14" t="s">
        <v>1055</v>
      </c>
      <c r="B55" s="13">
        <v>413</v>
      </c>
      <c r="C55" s="14" t="s">
        <v>1060</v>
      </c>
      <c r="D55" s="13">
        <v>413</v>
      </c>
    </row>
    <row r="56" spans="1:4" x14ac:dyDescent="0.25">
      <c r="A56" s="14" t="s">
        <v>1055</v>
      </c>
      <c r="B56" s="13">
        <v>195</v>
      </c>
      <c r="C56" s="14" t="s">
        <v>1108</v>
      </c>
      <c r="D56" s="13">
        <v>195</v>
      </c>
    </row>
    <row r="57" spans="1:4" x14ac:dyDescent="0.25">
      <c r="A57" s="14" t="s">
        <v>1055</v>
      </c>
      <c r="B57" s="13">
        <v>97</v>
      </c>
      <c r="C57" s="14" t="s">
        <v>1073</v>
      </c>
      <c r="D57" s="13">
        <v>97</v>
      </c>
    </row>
    <row r="58" spans="1:4" x14ac:dyDescent="0.25">
      <c r="A58" s="14" t="s">
        <v>1055</v>
      </c>
      <c r="B58" s="13">
        <v>112</v>
      </c>
      <c r="C58" s="14" t="s">
        <v>1070</v>
      </c>
      <c r="D58" s="13">
        <v>112</v>
      </c>
    </row>
    <row r="59" spans="1:4" x14ac:dyDescent="0.25">
      <c r="A59" s="14" t="s">
        <v>1055</v>
      </c>
      <c r="B59" s="13">
        <v>52</v>
      </c>
      <c r="C59" s="14" t="s">
        <v>1084</v>
      </c>
      <c r="D59" s="13">
        <v>52</v>
      </c>
    </row>
    <row r="60" spans="1:4" x14ac:dyDescent="0.25">
      <c r="A60" s="14" t="s">
        <v>1055</v>
      </c>
      <c r="B60" s="13">
        <v>20</v>
      </c>
      <c r="C60" s="14" t="s">
        <v>1086</v>
      </c>
      <c r="D60" s="13">
        <v>20</v>
      </c>
    </row>
    <row r="61" spans="1:4" x14ac:dyDescent="0.25">
      <c r="A61" s="14" t="s">
        <v>1055</v>
      </c>
      <c r="B61" s="13">
        <v>54</v>
      </c>
      <c r="C61" s="14" t="s">
        <v>1085</v>
      </c>
      <c r="D61" s="13">
        <v>54</v>
      </c>
    </row>
    <row r="62" spans="1:4" x14ac:dyDescent="0.25">
      <c r="A62" s="14" t="s">
        <v>1055</v>
      </c>
      <c r="B62" s="13">
        <v>15</v>
      </c>
      <c r="C62" s="14" t="s">
        <v>1061</v>
      </c>
      <c r="D62" s="13">
        <v>15</v>
      </c>
    </row>
    <row r="63" spans="1:4" x14ac:dyDescent="0.25">
      <c r="A63" s="14" t="s">
        <v>1055</v>
      </c>
      <c r="B63" s="13">
        <v>94</v>
      </c>
      <c r="C63" s="14" t="s">
        <v>1058</v>
      </c>
      <c r="D63" s="13">
        <v>94</v>
      </c>
    </row>
    <row r="64" spans="1:4" x14ac:dyDescent="0.25">
      <c r="A64" s="14" t="s">
        <v>1055</v>
      </c>
      <c r="B64" s="13">
        <v>95</v>
      </c>
      <c r="C64" s="13" t="s">
        <v>63</v>
      </c>
      <c r="D64" s="13">
        <v>95</v>
      </c>
    </row>
    <row r="65" spans="1:4" x14ac:dyDescent="0.25">
      <c r="A65" s="14" t="s">
        <v>1055</v>
      </c>
      <c r="B65" s="13">
        <v>111</v>
      </c>
      <c r="C65" s="14" t="s">
        <v>1071</v>
      </c>
      <c r="D65" s="13">
        <v>111</v>
      </c>
    </row>
    <row r="66" spans="1:4" x14ac:dyDescent="0.25">
      <c r="A66" s="14" t="s">
        <v>1056</v>
      </c>
      <c r="B66" s="13">
        <v>2</v>
      </c>
      <c r="C66" s="14" t="s">
        <v>1089</v>
      </c>
      <c r="D66" s="13">
        <v>2</v>
      </c>
    </row>
    <row r="67" spans="1:4" x14ac:dyDescent="0.25">
      <c r="A67" s="14" t="s">
        <v>1056</v>
      </c>
      <c r="B67" s="13">
        <v>480</v>
      </c>
      <c r="C67" s="14" t="s">
        <v>1087</v>
      </c>
      <c r="D67" s="13">
        <v>480</v>
      </c>
    </row>
    <row r="68" spans="1:4" x14ac:dyDescent="0.25">
      <c r="A68" s="14" t="s">
        <v>1056</v>
      </c>
      <c r="B68" s="13">
        <v>14</v>
      </c>
      <c r="C68" s="14" t="s">
        <v>1088</v>
      </c>
      <c r="D68" s="13">
        <v>14</v>
      </c>
    </row>
    <row r="69" spans="1:4" x14ac:dyDescent="0.25">
      <c r="A69" s="14" t="s">
        <v>1056</v>
      </c>
      <c r="B69" s="13">
        <v>70</v>
      </c>
      <c r="C69" s="14" t="s">
        <v>1092</v>
      </c>
      <c r="D69" s="13">
        <v>70</v>
      </c>
    </row>
    <row r="70" spans="1:4" x14ac:dyDescent="0.25">
      <c r="A70" s="14" t="s">
        <v>1056</v>
      </c>
      <c r="B70" s="13">
        <v>394</v>
      </c>
      <c r="C70" s="14" t="s">
        <v>1091</v>
      </c>
      <c r="D70" s="13">
        <v>394</v>
      </c>
    </row>
    <row r="71" spans="1:4" x14ac:dyDescent="0.25">
      <c r="A71" s="14" t="s">
        <v>1056</v>
      </c>
      <c r="B71" s="13">
        <v>4000</v>
      </c>
      <c r="C71" s="14" t="s">
        <v>1093</v>
      </c>
      <c r="D71" s="13">
        <v>4000</v>
      </c>
    </row>
    <row r="72" spans="1:4" x14ac:dyDescent="0.25">
      <c r="A72" s="14" t="s">
        <v>1056</v>
      </c>
      <c r="B72" s="13">
        <v>417</v>
      </c>
      <c r="C72" s="14" t="s">
        <v>1103</v>
      </c>
      <c r="D72" s="13">
        <v>417</v>
      </c>
    </row>
    <row r="73" spans="1:4" x14ac:dyDescent="0.25">
      <c r="A73" s="14" t="s">
        <v>1056</v>
      </c>
      <c r="B73" s="13">
        <v>150</v>
      </c>
      <c r="C73" s="14" t="s">
        <v>1094</v>
      </c>
      <c r="D73" s="13">
        <v>150</v>
      </c>
    </row>
    <row r="74" spans="1:4" x14ac:dyDescent="0.25">
      <c r="A74" s="14" t="s">
        <v>1056</v>
      </c>
      <c r="B74" s="13">
        <v>431</v>
      </c>
      <c r="C74" s="14" t="s">
        <v>1106</v>
      </c>
      <c r="D74" s="13">
        <v>431</v>
      </c>
    </row>
    <row r="75" spans="1:4" x14ac:dyDescent="0.25">
      <c r="A75" s="14" t="s">
        <v>1056</v>
      </c>
      <c r="B75" s="13">
        <v>370</v>
      </c>
      <c r="C75" s="14" t="s">
        <v>1095</v>
      </c>
      <c r="D75" s="13">
        <v>370</v>
      </c>
    </row>
    <row r="76" spans="1:4" x14ac:dyDescent="0.25">
      <c r="A76" s="14" t="s">
        <v>1056</v>
      </c>
      <c r="B76" s="13">
        <v>80</v>
      </c>
      <c r="C76" s="14" t="s">
        <v>1096</v>
      </c>
      <c r="D76" s="13">
        <v>80</v>
      </c>
    </row>
    <row r="77" spans="1:4" x14ac:dyDescent="0.25">
      <c r="A77" s="14" t="s">
        <v>1056</v>
      </c>
      <c r="B77" s="13">
        <v>40</v>
      </c>
      <c r="C77" s="14" t="s">
        <v>1098</v>
      </c>
      <c r="D77" s="13">
        <v>40</v>
      </c>
    </row>
    <row r="78" spans="1:4" x14ac:dyDescent="0.25">
      <c r="A78" s="14" t="s">
        <v>1056</v>
      </c>
      <c r="B78" s="13">
        <v>390</v>
      </c>
      <c r="C78" s="14" t="s">
        <v>1090</v>
      </c>
      <c r="D78" s="13">
        <v>390</v>
      </c>
    </row>
    <row r="79" spans="1:4" x14ac:dyDescent="0.25">
      <c r="A79" s="14" t="s">
        <v>1056</v>
      </c>
      <c r="B79" s="13">
        <v>400</v>
      </c>
      <c r="C79" s="14" t="s">
        <v>1099</v>
      </c>
      <c r="D79" s="13">
        <v>400</v>
      </c>
    </row>
    <row r="80" spans="1:4" x14ac:dyDescent="0.25">
      <c r="A80" s="14" t="s">
        <v>1056</v>
      </c>
      <c r="B80" s="13">
        <v>393</v>
      </c>
      <c r="C80" s="14" t="s">
        <v>1100</v>
      </c>
      <c r="D80" s="13">
        <v>393</v>
      </c>
    </row>
    <row r="81" spans="1:4" x14ac:dyDescent="0.25">
      <c r="A81" s="14" t="s">
        <v>1056</v>
      </c>
      <c r="B81" s="13">
        <v>90</v>
      </c>
      <c r="C81" s="14" t="s">
        <v>1101</v>
      </c>
      <c r="D81" s="13">
        <v>90</v>
      </c>
    </row>
    <row r="82" spans="1:4" x14ac:dyDescent="0.25">
      <c r="A82" s="14" t="s">
        <v>1056</v>
      </c>
      <c r="B82" s="13">
        <v>410</v>
      </c>
      <c r="C82" s="14" t="s">
        <v>1102</v>
      </c>
      <c r="D82" s="13">
        <v>410</v>
      </c>
    </row>
    <row r="83" spans="1:4" x14ac:dyDescent="0.25">
      <c r="A83" s="14" t="s">
        <v>1056</v>
      </c>
      <c r="B83" s="13">
        <v>60</v>
      </c>
      <c r="C83" s="14" t="s">
        <v>1104</v>
      </c>
      <c r="D83" s="13">
        <v>60</v>
      </c>
    </row>
    <row r="84" spans="1:4" x14ac:dyDescent="0.25">
      <c r="A84" s="14" t="s">
        <v>1056</v>
      </c>
      <c r="B84" s="13">
        <v>220</v>
      </c>
      <c r="C84" s="14" t="s">
        <v>1097</v>
      </c>
      <c r="D84" s="13">
        <v>220</v>
      </c>
    </row>
    <row r="85" spans="1:4" x14ac:dyDescent="0.25">
      <c r="A85" s="14" t="s">
        <v>1056</v>
      </c>
      <c r="B85" s="13">
        <v>110</v>
      </c>
      <c r="C85" s="14" t="s">
        <v>1140</v>
      </c>
      <c r="D85" s="13">
        <v>110</v>
      </c>
    </row>
    <row r="86" spans="1:4" x14ac:dyDescent="0.25">
      <c r="A86" s="14" t="s">
        <v>1056</v>
      </c>
      <c r="B86" s="13">
        <v>50</v>
      </c>
      <c r="C86" s="14" t="s">
        <v>1105</v>
      </c>
      <c r="D86" s="13">
        <v>50</v>
      </c>
    </row>
  </sheetData>
  <sheetProtection password="C621" sheet="1" objects="1" scenarios="1" selectLockedCells="1"/>
  <autoFilter ref="B1:C91"/>
  <sortState ref="A2:D86">
    <sortCondition ref="A2:A86"/>
    <sortCondition ref="C2:C86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Base dados 39.79 - 30.24</vt:lpstr>
      <vt:lpstr>Produto por órgão</vt:lpstr>
      <vt:lpstr>Respostas Órgãos</vt:lpstr>
      <vt:lpstr>LISTA ÓRGÃO</vt:lpstr>
      <vt:lpstr>'LISTA ÓRGÃO'!Órgãos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2017-06-08T20:40:51Z</cp:lastPrinted>
  <dcterms:created xsi:type="dcterms:W3CDTF">2015-03-24T17:56:58Z</dcterms:created>
  <dcterms:modified xsi:type="dcterms:W3CDTF">2017-08-08T19:55:04Z</dcterms:modified>
</cp:coreProperties>
</file>