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270" windowWidth="20730" windowHeight="11580" activeTab="2"/>
  </bookViews>
  <sheets>
    <sheet name="Base de Dados 30.16-30.17-30.19" sheetId="25" r:id="rId1"/>
    <sheet name="Produto por órgão" sheetId="27" state="hidden" r:id="rId2"/>
    <sheet name="Respostas Órgãos" sheetId="28" r:id="rId3"/>
    <sheet name="LISTA ÓRGÃO" sheetId="30" state="hidden" r:id="rId4"/>
  </sheets>
  <definedNames>
    <definedName name="_xlnm._FilterDatabase" localSheetId="0" hidden="1">'Base de Dados 30.16-30.17-30.19'!$A$1:$H$47</definedName>
    <definedName name="_xlnm._FilterDatabase" localSheetId="3" hidden="1">'LISTA ÓRGÃO'!$A$1:$B$105</definedName>
    <definedName name="ÓRGÃOS">'LISTA ÓRGÃO'!$B$2:$B$105</definedName>
    <definedName name="_xlnm.Print_Titles" localSheetId="2">'Respostas Órgãos'!$3:$4</definedName>
  </definedNames>
  <calcPr calcId="145621"/>
  <pivotCaches>
    <pivotCache cacheId="0" r:id="rId5"/>
  </pivotCaches>
</workbook>
</file>

<file path=xl/sharedStrings.xml><?xml version="1.0" encoding="utf-8"?>
<sst xmlns="http://schemas.openxmlformats.org/spreadsheetml/2006/main" count="484" uniqueCount="196">
  <si>
    <t>ELETRODO</t>
  </si>
  <si>
    <t>ADAPTADOR</t>
  </si>
  <si>
    <t>ALICATE PARA CRIMPAGEM DE CONECTORES</t>
  </si>
  <si>
    <t>BATERIA</t>
  </si>
  <si>
    <t>BOCAL LÂMPADA</t>
  </si>
  <si>
    <t>FIO ELÉTRICO COBRE</t>
  </si>
  <si>
    <t>CABO PAR TRANÇADO</t>
  </si>
  <si>
    <t>CABO UTP</t>
  </si>
  <si>
    <t>CABO ELÉTRICO COBRE</t>
  </si>
  <si>
    <t>CABO PARA TELEFONE</t>
  </si>
  <si>
    <t>CALHA LÂMPADA FLUORESCENTE</t>
  </si>
  <si>
    <t>CANALETA PASSAGEM FIO</t>
  </si>
  <si>
    <t>CONECTOR</t>
  </si>
  <si>
    <t>CONJUNTO PLUG TOMADA</t>
  </si>
  <si>
    <t>DISJUNTOR TERMOMAGNÉTICO</t>
  </si>
  <si>
    <t>DISJUNTOR MONOFÁSICO</t>
  </si>
  <si>
    <t>DISJUNTOR TRIPOLAR</t>
  </si>
  <si>
    <t>DISJUNTOR UNIPOLAR</t>
  </si>
  <si>
    <t>ESPELHO PARA INTERRUPTOR</t>
  </si>
  <si>
    <t>EXTENSÃO EM FIO PARALELO</t>
  </si>
  <si>
    <t>FILTRO DE LINHA</t>
  </si>
  <si>
    <t>FIO DE COBRE RÍGIDO</t>
  </si>
  <si>
    <t>FITA ISOLAMENTO ELÉTRICO</t>
  </si>
  <si>
    <t>FITA GUIA</t>
  </si>
  <si>
    <t>INTERRUPTOR DE EMBUTIR</t>
  </si>
  <si>
    <t>LÂMPADA VAPOR SÓDIO</t>
  </si>
  <si>
    <t>LÂMPADA FLUORESCENTE</t>
  </si>
  <si>
    <t>LÂMPADA ELETRÔNICA FLUORESCENTE</t>
  </si>
  <si>
    <t>LÂMPADA HALÓGENA</t>
  </si>
  <si>
    <t>LÂMPADA MISTA PARA BOCAL</t>
  </si>
  <si>
    <t>LÂMPADA VAPOR MERCÚRIO</t>
  </si>
  <si>
    <t>LUMINÁRIA PARA LÂMPADA FLUORESCENTE</t>
  </si>
  <si>
    <t>LUVA ELETRODUTO</t>
  </si>
  <si>
    <t>PILHA</t>
  </si>
  <si>
    <t>PILHA RECARREGÁVEL</t>
  </si>
  <si>
    <t>PLACA CEGA</t>
  </si>
  <si>
    <t>PLUG PARA TOMADA</t>
  </si>
  <si>
    <t>REATOR PARTIDA RÁPIDA</t>
  </si>
  <si>
    <t>RECEPTÁCULO PARA LÂMPADA</t>
  </si>
  <si>
    <t>RELÊ FOTO ELÉTRICO</t>
  </si>
  <si>
    <t>SOQUETE</t>
  </si>
  <si>
    <t>TOMADA CONECTOR FÊMEA</t>
  </si>
  <si>
    <t>TOMADA DE EMBUTIR</t>
  </si>
  <si>
    <t>TOMADA TELEFONE</t>
  </si>
  <si>
    <t>TOMADA EXTERNA,</t>
  </si>
  <si>
    <t>Total Geral</t>
  </si>
  <si>
    <t>Consumo Médio do Período</t>
  </si>
  <si>
    <t>LÂMPADA ELETRÔNICA</t>
  </si>
  <si>
    <t>LUMINÁRIA DE EMERGÊNCIA</t>
  </si>
  <si>
    <t>CARREGADOR DE PILHA</t>
  </si>
  <si>
    <t>Cod. SICOP</t>
  </si>
  <si>
    <t>Descr. Órgão SICOP</t>
  </si>
  <si>
    <t>Código e-Compras</t>
  </si>
  <si>
    <t>Tipo</t>
  </si>
  <si>
    <t>Descrição e-Compras</t>
  </si>
  <si>
    <t>Rótulos de Linha</t>
  </si>
  <si>
    <t>Soma de Consumo Médio do Período</t>
  </si>
  <si>
    <t>Quantitativo por Item para Registo de Preços</t>
  </si>
  <si>
    <t>GRUPO: Elétrico e Eletrônico</t>
  </si>
  <si>
    <t>Grupo Materiais</t>
  </si>
  <si>
    <t>Cód. Item</t>
  </si>
  <si>
    <t>Soma</t>
  </si>
  <si>
    <t>Qtd Itens</t>
  </si>
  <si>
    <t>Itens-Órgãos</t>
  </si>
  <si>
    <t>UO</t>
  </si>
  <si>
    <t>Descrição Órgão</t>
  </si>
  <si>
    <t>Administração Regional da Candangolândia</t>
  </si>
  <si>
    <t>Administração Regional da Fercal RA XXXI</t>
  </si>
  <si>
    <t>Administração Regional da Sudoeste/Octogonal</t>
  </si>
  <si>
    <t>Administração Regional de Águas Claras</t>
  </si>
  <si>
    <t>Administração Regional de Brazlândia</t>
  </si>
  <si>
    <t>Administração Regional de Ceilândia</t>
  </si>
  <si>
    <t>Administração Regional de Itapoã</t>
  </si>
  <si>
    <t>Administração Regional de Planaltina</t>
  </si>
  <si>
    <t>Administração Regional de Samambaia</t>
  </si>
  <si>
    <t>Administração Regional de Santa Maria</t>
  </si>
  <si>
    <t>Administração Regional de São Sebastião</t>
  </si>
  <si>
    <t>Administração Regional de Sobradinho</t>
  </si>
  <si>
    <t>Administração Regional de Sobradinho II</t>
  </si>
  <si>
    <t>Administração Regional de Taguatinga</t>
  </si>
  <si>
    <t>Administração Regional de Vicente Pires</t>
  </si>
  <si>
    <t>Administração Regional do Cruzeiro</t>
  </si>
  <si>
    <t>Administração Regional do Gama</t>
  </si>
  <si>
    <t>Administração Regional do Guará</t>
  </si>
  <si>
    <t>Administração Regional do Jardim Botânico</t>
  </si>
  <si>
    <t>Administração Regional do Lago Norte</t>
  </si>
  <si>
    <t>Administração Regional do Lago Sul</t>
  </si>
  <si>
    <t>Administração Regional do Núcleo Bandeirante</t>
  </si>
  <si>
    <t>Administração Regional do Paranoá</t>
  </si>
  <si>
    <t>Administração Regional do Park Way</t>
  </si>
  <si>
    <t>Administração Regional do Plano Piloto</t>
  </si>
  <si>
    <t>Administração Regional do Recanto das Emas</t>
  </si>
  <si>
    <t>Administração Regional do Riacho Fundo I</t>
  </si>
  <si>
    <t>Administração Regional do Riacho Fundo II</t>
  </si>
  <si>
    <t>Administração Regional do Setor Complementar de Indústria</t>
  </si>
  <si>
    <t>Administração Regional do SIA</t>
  </si>
  <si>
    <t>Administração Regional do Varjão</t>
  </si>
  <si>
    <t>Agência de Fiscalização do Distrito Federal</t>
  </si>
  <si>
    <t>Agência Empresarial da Receita</t>
  </si>
  <si>
    <t>Agência Reguladora de Águas e Saneamento do DF</t>
  </si>
  <si>
    <t>Arquivo Público do Distrito Federal</t>
  </si>
  <si>
    <t>Câmara Legislativa do Distrito Federal</t>
  </si>
  <si>
    <t>Controladoria Geral do Distrito Federal</t>
  </si>
  <si>
    <t>Corpo de Bombeiros Militar do Distrito Federal</t>
  </si>
  <si>
    <t>Corregedoria Geral do Distrito Federal</t>
  </si>
  <si>
    <t>Defensoria Pública do Distrito Federal</t>
  </si>
  <si>
    <t>Departamento de Estradas e Rodagens do DF</t>
  </si>
  <si>
    <t>Departamento de Trânsito do Distrito Federal</t>
  </si>
  <si>
    <t>Empresa Brasiliense de Turismo</t>
  </si>
  <si>
    <t>Empresa de Assistência Técnica e Extensão Rural do DF</t>
  </si>
  <si>
    <t>Fundação de Amparo ao Trabalhador Preso</t>
  </si>
  <si>
    <t>Fundação de Apoio à Pesquisa</t>
  </si>
  <si>
    <t>Fundação de Ensino e Pesquisa em Ciências de Saúde</t>
  </si>
  <si>
    <t>Fundação Hemocentro de Brasília</t>
  </si>
  <si>
    <t>Fundação Jardim Zoológico de Brasília</t>
  </si>
  <si>
    <t>Gabinete da Secretaria de Estado de Educação</t>
  </si>
  <si>
    <t>Gabinete do Governador</t>
  </si>
  <si>
    <t>Gabinete do Vice-Governador</t>
  </si>
  <si>
    <t>Gerência de Fiscalização de Mercadoria de Trânsito</t>
  </si>
  <si>
    <t>Hospital de Base do Distrito Federal</t>
  </si>
  <si>
    <t>Hospital Regional de Brazlândia</t>
  </si>
  <si>
    <t>Hospital São Vicente de Paula</t>
  </si>
  <si>
    <t>Instituto de Defesa do Consumidor - PROCON</t>
  </si>
  <si>
    <t>Instituto de Previdencia dos Servidores do Distrito Federal</t>
  </si>
  <si>
    <t>Instituto do Meio Ambiente e dos Recursos Hídricos do Distrito Federal</t>
  </si>
  <si>
    <t>Jardim Botânico de Brasília</t>
  </si>
  <si>
    <t>Laboratório Central de Saúde Pública do DF</t>
  </si>
  <si>
    <t>Polícia Civil do Distrito Federal</t>
  </si>
  <si>
    <t>Polícia Militar do Distrito Federal</t>
  </si>
  <si>
    <t>Procuradoria Geral do Distrito Federal</t>
  </si>
  <si>
    <t>Secretaria de Estado da Gestão do Território e Habitação</t>
  </si>
  <si>
    <t>Secretaria de Estado de Ciência e Tecnologia do Distrito Federal</t>
  </si>
  <si>
    <t>Secretaria de Estado de Cultura</t>
  </si>
  <si>
    <t>Secretaria de Estado de Fazenda</t>
  </si>
  <si>
    <t>Secretaria de Estado de Infraestrutura e Serviços Públicos</t>
  </si>
  <si>
    <t>Secretaria de Estado de Justiça e Cidadania</t>
  </si>
  <si>
    <t>Secretaria de Estado de Meio-Ambiente</t>
  </si>
  <si>
    <t>Secretaria de Estado de Mobilidade</t>
  </si>
  <si>
    <t>Secretaria de Estado de Planejamento, Orçamento e Gestão</t>
  </si>
  <si>
    <t>Secretaria de Estado de Políticas para Crianças, Adolescentes e Juventude</t>
  </si>
  <si>
    <t>Secretaria de Estado de Regularização de Condomínios</t>
  </si>
  <si>
    <t>Secretaria de Estado de Saúde</t>
  </si>
  <si>
    <t>Secretaria de Estado de Segurança Pública e Paz Social</t>
  </si>
  <si>
    <t>Serviço de Limpeza Urbana</t>
  </si>
  <si>
    <t>Subsecretaria de Vigilância à Saúde</t>
  </si>
  <si>
    <t>SULIC</t>
  </si>
  <si>
    <t>TCB - Sociedade de Transportes Coletivos de Brasília Ltda</t>
  </si>
  <si>
    <t>Transporte Urbano do DF</t>
  </si>
  <si>
    <t>Itens-Órgãos-Descrição</t>
  </si>
  <si>
    <t>Descrição</t>
  </si>
  <si>
    <t>U.O.</t>
  </si>
  <si>
    <t>Qtd solicitada</t>
  </si>
  <si>
    <t>Código_Item</t>
  </si>
  <si>
    <t>Qtd. Estimada</t>
  </si>
  <si>
    <t>Item nº</t>
  </si>
  <si>
    <t>Unid. Fonec.</t>
  </si>
  <si>
    <t>Unid. Fornec.</t>
  </si>
  <si>
    <t>Estoque Atual</t>
  </si>
  <si>
    <t>Material de Expediente</t>
  </si>
  <si>
    <t>CINTA</t>
  </si>
  <si>
    <t>Secretaria de Estado das Cidades</t>
  </si>
  <si>
    <t>Secretaria de Estado de Comunicação</t>
  </si>
  <si>
    <t>PLANILHA DE DIMENSIONAMENTO</t>
  </si>
  <si>
    <t>Secretaria de Estado de Educação</t>
  </si>
  <si>
    <t>Central de Abastecimento do DF - CEASA</t>
  </si>
  <si>
    <t>Cia de Desenvolvimento do Planalto Central - CODEPLAN</t>
  </si>
  <si>
    <t>Companhia de Desenvolvimento Habitacional do Distrito Federal - CODHAB</t>
  </si>
  <si>
    <t>Companhia de Saneamento Ambiental do Distrito Federal - CAESB</t>
  </si>
  <si>
    <t>Companhia do Metropolitano de Brasília - METRÔ</t>
  </si>
  <si>
    <t>Companhia Energética de Brasília - CEB</t>
  </si>
  <si>
    <t>Companhia Imobiliária de Brasília - TERRACAP</t>
  </si>
  <si>
    <t>Companhia Urbanizadora da Nova Capital do Brasil - NOVACAP</t>
  </si>
  <si>
    <t>Fundação Universidade Aberta do Distrito Federal - FUNAB</t>
  </si>
  <si>
    <t>Secretaria de Estado da Casa Civil, Relações Institucionais e Sociais do Distrito Federal</t>
  </si>
  <si>
    <t>Secretaria de Estado de Agricultura, Abastecimento e Desenvolvimento Rural</t>
  </si>
  <si>
    <t>Secretaria de Estado de Economia e Desenvolvimento Sustentável</t>
  </si>
  <si>
    <t>Secretaria de Estado de Esporte, Turismo e Lazer</t>
  </si>
  <si>
    <t>Secretaria de Estado de Trabalho, Desenvolvimento Social, Mulheres, Igualdade Racial e Direitos Humanos</t>
  </si>
  <si>
    <t>Companhia do Metropolitano de Brasília</t>
  </si>
  <si>
    <t>Secretaria de Estado de Agricultura, Abastecimento e Desensenvolvimento Rural</t>
  </si>
  <si>
    <t>Secretaria de Estado de Economia, Desenvolvimento Sustentável e Turismo</t>
  </si>
  <si>
    <t>Secretaria de Estado de Trabalho, Desenvolvimento Social e Direitos Humanos</t>
  </si>
  <si>
    <t>Casa Civil, Relações Institucionais e Sociais do Distrito Federal</t>
  </si>
  <si>
    <t>CODHAB - Companhia de Desenvolvimento Habitacional do Distrito Federal</t>
  </si>
  <si>
    <t>NOVACAP - Companhia Urbanizadora da Nova Capital do Brasil</t>
  </si>
  <si>
    <t>Administração Regional de Vicente Pires - RA XXX</t>
  </si>
  <si>
    <t>Administração Regional de Sobradinho II - RA XXVI</t>
  </si>
  <si>
    <t>Administração Regional da Fercal - RA XXXI</t>
  </si>
  <si>
    <t>Unidade</t>
  </si>
  <si>
    <t>U.O.:</t>
  </si>
  <si>
    <t>Qtd. Informada PLS 97/2017</t>
  </si>
  <si>
    <t>=N6</t>
  </si>
  <si>
    <t>Estimativa Final</t>
  </si>
  <si>
    <t>CINTA,Material: Elástico natural 75% de poliéster e 25% de elastodieno, pontas sobrepostas em 3,5 cm, costura dupla, inscrição do Órgão personalizada, Circunferência: 50 cm, Largura: Mínimo de 3 cm, Cor: a escolher, Aplicação: Reunir processos, Unidade De Fornecimento: Pacote com 50 unidades.</t>
  </si>
  <si>
    <t>Pacote</t>
  </si>
  <si>
    <t>3.3.90.30.19.18.0001.000003-01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</si>
</sst>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&quot; Itens Respondidos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theme="0"/>
      <name val="Tahoma"/>
      <family val="2"/>
    </font>
    <font>
      <sz val="8"/>
      <color indexed="8"/>
      <name val="Tahoma"/>
      <family val="2"/>
    </font>
    <font>
      <b/>
      <sz val="12"/>
      <color theme="1"/>
      <name val="Calibri"/>
      <family val="2"/>
      <scheme val="minor"/>
    </font>
    <font>
      <b/>
      <sz val="8"/>
      <name val="Tahoma"/>
      <family val="2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52">
    <xf numFmtId="0" fontId="0" fillId="0" borderId="0" xfId="0"/>
    <xf numFmtId="0" fontId="5" fillId="0" borderId="0" xfId="20" applyFont="1" applyAlignment="1">
      <alignment vertical="center"/>
      <protection/>
    </xf>
    <xf numFmtId="0" fontId="5" fillId="0" borderId="1" xfId="20" applyFont="1" applyBorder="1" applyAlignment="1">
      <alignment vertical="center" wrapText="1"/>
      <protection/>
    </xf>
    <xf numFmtId="0" fontId="5" fillId="0" borderId="1" xfId="20" applyFont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3" xfId="20" applyFont="1" applyFill="1" applyBorder="1" applyAlignment="1">
      <alignment horizontal="center" vertical="center" wrapText="1"/>
      <protection/>
    </xf>
    <xf numFmtId="0" fontId="5" fillId="0" borderId="4" xfId="20" applyFont="1" applyBorder="1" applyAlignment="1">
      <alignment vertical="center"/>
      <protection/>
    </xf>
    <xf numFmtId="0" fontId="0" fillId="0" borderId="0" xfId="0" applyAlignment="1">
      <alignment horizontal="left"/>
    </xf>
    <xf numFmtId="0" fontId="0" fillId="0" borderId="0" xfId="0" applyNumberFormat="1"/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NumberFormat="1" applyFont="1"/>
    <xf numFmtId="0" fontId="5" fillId="0" borderId="0" xfId="20" applyFont="1" applyBorder="1" applyAlignment="1">
      <alignment horizontal="center" vertical="center"/>
      <protection/>
    </xf>
    <xf numFmtId="0" fontId="7" fillId="3" borderId="0" xfId="20" applyFont="1" applyFill="1" applyBorder="1" applyAlignment="1">
      <alignment horizontal="center" vertical="center" wrapText="1"/>
      <protection/>
    </xf>
    <xf numFmtId="0" fontId="0" fillId="0" borderId="0" xfId="21">
      <alignment/>
      <protection/>
    </xf>
    <xf numFmtId="0" fontId="0" fillId="0" borderId="0" xfId="0" applyProtection="1">
      <protection/>
    </xf>
    <xf numFmtId="3" fontId="0" fillId="0" borderId="0" xfId="0" applyNumberFormat="1"/>
    <xf numFmtId="0" fontId="0" fillId="4" borderId="0" xfId="0" applyFill="1"/>
    <xf numFmtId="165" fontId="0" fillId="0" borderId="0" xfId="0" applyNumberFormat="1" applyBorder="1" applyAlignment="1">
      <alignment/>
    </xf>
    <xf numFmtId="0" fontId="9" fillId="5" borderId="0" xfId="0" applyFont="1" applyFill="1" applyBorder="1"/>
    <xf numFmtId="0" fontId="0" fillId="0" borderId="0" xfId="0" applyFill="1" applyBorder="1"/>
    <xf numFmtId="0" fontId="0" fillId="0" borderId="0" xfId="21" applyFont="1">
      <alignment/>
      <protection/>
    </xf>
    <xf numFmtId="3" fontId="4" fillId="2" borderId="3" xfId="20" applyNumberFormat="1" applyFont="1" applyFill="1" applyBorder="1" applyAlignment="1">
      <alignment horizontal="center" vertical="center" wrapText="1"/>
      <protection/>
    </xf>
    <xf numFmtId="3" fontId="5" fillId="0" borderId="5" xfId="20" applyNumberFormat="1" applyFont="1" applyBorder="1" applyAlignment="1">
      <alignment vertical="center"/>
      <protection/>
    </xf>
    <xf numFmtId="3" fontId="5" fillId="0" borderId="6" xfId="20" applyNumberFormat="1" applyFont="1" applyBorder="1" applyAlignment="1">
      <alignment horizontal="center" vertical="center"/>
      <protection/>
    </xf>
    <xf numFmtId="3" fontId="5" fillId="0" borderId="0" xfId="20" applyNumberFormat="1" applyFont="1" applyAlignment="1">
      <alignment vertical="center"/>
      <protection/>
    </xf>
    <xf numFmtId="0" fontId="0" fillId="0" borderId="0" xfId="21" applyFill="1">
      <alignment/>
      <protection/>
    </xf>
    <xf numFmtId="0" fontId="0" fillId="0" borderId="0" xfId="21" applyFont="1" applyFill="1">
      <alignment/>
      <protection/>
    </xf>
    <xf numFmtId="0" fontId="0" fillId="0" borderId="0" xfId="0" applyAlignment="1">
      <alignment wrapText="1"/>
    </xf>
    <xf numFmtId="3" fontId="0" fillId="0" borderId="0" xfId="0" applyNumberFormat="1" quotePrefix="1"/>
    <xf numFmtId="0" fontId="0" fillId="0" borderId="0" xfId="0" applyBorder="1"/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0" fillId="6" borderId="7" xfId="0" applyFill="1" applyBorder="1" applyAlignment="1" applyProtection="1">
      <alignment horizontal="center" vertical="center" wrapText="1"/>
      <protection/>
    </xf>
    <xf numFmtId="0" fontId="0" fillId="8" borderId="8" xfId="0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left" vertical="center" wrapText="1"/>
    </xf>
    <xf numFmtId="164" fontId="0" fillId="8" borderId="9" xfId="22" applyNumberFormat="1" applyFont="1" applyFill="1" applyBorder="1" applyAlignment="1">
      <alignment horizontal="left" vertical="center" wrapText="1"/>
    </xf>
    <xf numFmtId="0" fontId="0" fillId="8" borderId="9" xfId="0" applyFill="1" applyBorder="1" applyAlignment="1">
      <alignment horizontal="center" vertical="center" wrapText="1"/>
    </xf>
    <xf numFmtId="3" fontId="0" fillId="0" borderId="9" xfId="22" applyNumberFormat="1" applyFont="1" applyBorder="1" applyAlignment="1">
      <alignment horizontal="center" vertical="center" wrapText="1"/>
    </xf>
    <xf numFmtId="3" fontId="0" fillId="0" borderId="9" xfId="0" applyNumberFormat="1" applyBorder="1" applyAlignment="1" applyProtection="1">
      <alignment horizontal="center" vertical="center"/>
      <protection locked="0"/>
    </xf>
    <xf numFmtId="3" fontId="0" fillId="8" borderId="10" xfId="0" applyNumberFormat="1" applyFill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11" xfId="0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 applyProtection="1">
      <alignment horizontal="left" vertical="center" wrapText="1"/>
      <protection locked="0"/>
    </xf>
    <xf numFmtId="0" fontId="10" fillId="9" borderId="13" xfId="0" applyFont="1" applyFill="1" applyBorder="1" applyAlignment="1">
      <alignment horizontal="right" vertical="center"/>
    </xf>
    <xf numFmtId="0" fontId="10" fillId="9" borderId="12" xfId="0" applyFont="1" applyFill="1" applyBorder="1" applyAlignment="1">
      <alignment horizontal="righ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Vírgula" xfId="22"/>
  </cellStyles>
  <dxfs count="55">
    <dxf>
      <font>
        <b/>
        <i val="0"/>
        <color rgb="FFFF0000"/>
      </font>
      <border/>
    </dxf>
    <dxf>
      <fill>
        <patternFill>
          <bgColor rgb="FF92D050"/>
        </patternFill>
      </fill>
      <border/>
    </dxf>
    <dxf>
      <font>
        <b/>
        <i val="0"/>
        <color rgb="FFFF0000"/>
      </font>
      <fill>
        <patternFill>
          <bgColor theme="0" tint="-0.04997999966144562"/>
        </patternFill>
      </fill>
      <border/>
    </dxf>
    <dxf>
      <fill>
        <patternFill>
          <bgColor rgb="FF92D050"/>
        </patternFill>
      </fill>
      <border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2" Type="http://schemas.openxmlformats.org/officeDocument/2006/relationships/externalLinkPath" Target="file:///C:\Users\vinicius.faria\AppData\Local\Microsoft\Windows\Temporary%20Internet%20Files\Content.IE5\IKFML3N8\Minutas_3282%5b1%5d.xlsx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derson Fabricio de Alcantara" refreshedDate="42118.732759027778" createdVersion="4" refreshedVersion="4" minRefreshableVersion="3" recordCount="940">
  <cacheSource type="worksheet">
    <worksheetSource ref="A1:G927" sheet="Base de Dados 39.01" r:id="rId2"/>
  </cacheSource>
  <cacheFields count="6">
    <cacheField name="Código e-Compras" numFmtId="0">
      <sharedItems count="132">
        <s v="3.3.90.30.26.01.0001.000037-01"/>
        <s v="3.3.90.30.26.01.0001.000038-01"/>
        <s v="3.3.90.30.26.01.0002.000010-01"/>
        <s v="3.3.90.30.26.01.0002.000011-01"/>
        <s v="3.3.90.30.26.01.0005.000018-01"/>
        <s v="3.3.90.30.26.01.0005.000020-01"/>
        <s v="3.3.90.30.26.01.0007.000024-01"/>
        <s v="3.3.90.30.26.01.0007.000044-01"/>
        <s v="3.3.90.30.26.01.0007.000065-01"/>
        <s v="3.3.90.30.26.01.0007.000066-01"/>
        <s v="3.3.90.30.26.01.0007.000070-01"/>
        <s v="3.3.90.30.26.01.0007.000082-01"/>
        <s v="3.3.90.30.26.01.0007.000123-01"/>
        <s v="3.3.90.30.26.01.0007.000124-01"/>
        <s v="3.3.90.30.26.01.0007.000125-01"/>
        <s v="3.3.90.30.26.01.0007.000126-01"/>
        <s v="3.3.90.30.26.01.0008.000001-01"/>
        <s v="3.3.90.30.26.01.0008.000002-01"/>
        <s v="3.3.90.30.26.01.0008.000004-01"/>
        <s v="3.3.90.30.26.01.0008.000005-01"/>
        <s v="3.3.90.30.26.01.0008.000008-01"/>
        <s v="3.3.90.30.26.01.0008.000013-01"/>
        <s v="3.3.90.30.26.01.0008.000014-01"/>
        <s v="3.3.90.30.26.01.0009.000001-01"/>
        <s v="3.3.90.30.26.01.0009.000002-01"/>
        <s v="3.3.90.30.26.01.0009.000003-01"/>
        <s v="3.3.90.30.26.01.0009.000004-01"/>
        <s v="3.3.90.30.26.01.0009.000008-01"/>
        <s v="3.3.90.30.26.01.0009.000009-01"/>
        <s v="3.3.90.30.26.01.0009.000012-01"/>
        <s v="3.3.90.30.26.01.0009.000015-01"/>
        <s v="3.3.90.30.26.01.0009.000016-01"/>
        <s v="3.3.90.30.26.01.0010.000001-01"/>
        <s v="3.3.90.30.26.01.0010.000002-01"/>
        <s v="3.3.90.30.26.01.0010.000003-01"/>
        <s v="3.3.90.30.26.01.0010.000008-01"/>
        <s v="3.3.90.30.26.01.0011.000006-01"/>
        <s v="3.3.90.30.26.01.0011.000007-01"/>
        <s v="3.3.90.30.26.01.0015.000002-01"/>
        <s v="3.3.90.30.26.01.0015.000003-01"/>
        <s v="3.3.90.30.26.01.0015.000006-01"/>
        <s v="3.3.90.30.26.01.0015.000007-01"/>
        <s v="3.3.90.30.26.01.0015.000011-01"/>
        <s v="3.3.90.30.26.01.0016.000001-01"/>
        <s v="3.3.90.30.26.01.0017.000057-01"/>
        <s v="3.3.90.30.26.01.0020.000004-01"/>
        <s v="3.3.90.30.26.01.0020.000006-01"/>
        <s v="3.3.90.30.26.01.0020.000007-01"/>
        <s v="3.3.90.30.26.01.0020.000008-01"/>
        <s v="3.3.90.30.26.01.0020.000009-01"/>
        <s v="3.3.90.30.26.01.0022.000006-01"/>
        <s v="3.3.90.30.26.01.0022.000012-01"/>
        <s v="3.3.90.30.26.01.0022.000015-01"/>
        <s v="3.3.90.30.26.01.0022.000030-01"/>
        <s v="3.3.90.30.26.01.0022.000039-01"/>
        <s v="3.3.90.30.26.01.0022.000040-01"/>
        <s v="3.3.90.30.26.01.0023.000008-01"/>
        <s v="3.3.90.30.26.01.0023.000009-01"/>
        <s v="3.3.90.30.26.01.0024.000001-01"/>
        <s v="3.3.90.30.26.01.0024.000003-01"/>
        <s v="3.3.90.30.26.01.0027.000002-01"/>
        <s v="3.3.90.30.26.01.0028.000001-01"/>
        <s v="3.3.90.30.26.01.0028.000002-01"/>
        <s v="3.3.90.30.26.01.0029.000003-01"/>
        <s v="3.3.90.30.26.01.0029.000004-01"/>
        <s v="3.3.90.30.26.01.0029.000005-01"/>
        <s v="3.3.90.30.26.01.0029.000014-01"/>
        <s v="3.3.90.30.26.01.0029.000015-01"/>
        <s v="3.3.90.30.26.01.0031.000001-02"/>
        <s v="3.3.90.30.26.01.0032.000001-01"/>
        <s v="3.3.90.30.26.01.0032.000005-01"/>
        <s v="3.3.90.30.26.01.0036.000004-01"/>
        <s v="3.3.90.30.26.01.0036.000012-01"/>
        <s v="3.3.90.30.26.01.0036.000013-01"/>
        <s v="3.3.90.30.26.01.0036.000014-01"/>
        <s v="3.3.90.30.26.01.0036.000015-01"/>
        <s v="3.3.90.30.26.01.0041.000001-01"/>
        <s v="3.3.90.30.26.01.0041.000003-01"/>
        <s v="3.3.90.30.26.01.0041.000011-01"/>
        <s v="3.3.90.30.26.01.0042.000001-01"/>
        <s v="3.3.90.30.26.01.0043.000001-01"/>
        <s v="3.3.90.30.26.01.0043.000003-01"/>
        <s v="3.3.90.30.26.01.0050.000002-02"/>
        <s v="3.3.90.30.26.01.0050.000003-02"/>
        <s v="3.3.90.30.26.01.0050.000005-02"/>
        <s v="3.3.90.30.26.01.0054.000001-01"/>
        <s v="3.3.90.30.26.01.0054.000005-01"/>
        <s v="3.3.90.30.26.01.0054.000013-01"/>
        <s v="3.3.90.30.26.01.0054.000014-01"/>
        <s v="3.3.90.30.26.01.0054.000015-01"/>
        <s v="3.3.90.30.26.01.0054.000016-01"/>
        <s v="3.3.90.30.26.01.0054.000017-01"/>
        <s v="3.3.90.30.26.01.0059.000003-01"/>
        <s v="3.3.90.30.26.01.0064.000001-01"/>
        <s v="3.3.90.30.26.01.0066.000026-01"/>
        <s v="3.3.90.30.26.01.0066.000029-01"/>
        <s v="3.3.90.30.26.01.0083.000002-01"/>
        <s v="3.3.90.30.26.01.0093.000007-01"/>
        <s v="3.3.90.30.26.01.0094.000001-01"/>
        <s v="3.3.90.30.26.01.0094.000013-01"/>
        <s v="3.3.90.30.26.01.0102.000009-01"/>
        <s v="3.3.90.30.26.01.0102.000010-01"/>
        <s v="3.3.90.30.26.01.0102.000011-01"/>
        <s v="3.3.90.30.26.01.0102.000012-01"/>
        <s v="3.3.90.30.26.01.0102.000013-01"/>
        <s v="3.3.90.30.26.01.0119.000003-01"/>
        <s v="3.3.90.30.26.01.0119.000004-01"/>
        <s v="3.3.90.30.26.01.0122.000001-01"/>
        <s v="3.3.90.30.26.01.0127.000001-01"/>
        <s v="3.3.90.30.26.01.0130.000003-01"/>
        <s v="3.3.90.30.26.01.0134.000007-01"/>
        <s v="3.3.90.30.26.01.0134.000008-01"/>
        <s v="3.3.90.30.26.01.0134.000009-01"/>
        <s v="3.3.90.30.26.01.0154.000007-01"/>
        <s v="3.3.90.30.26.01.0154.000008-01"/>
        <s v="3.3.90.30.26.01.0161.000016-01"/>
        <s v="3.3.90.30.26.01.0161.000017-01"/>
        <s v="3.3.90.30.26.01.0172.000005-01"/>
        <s v="3.3.90.30.26.01.0172.000006-01"/>
        <s v="3.3.90.30.26.01.0172.000007-01"/>
        <s v="3.3.90.30.26.01.0244.000004-01"/>
        <s v="3.3.90.30.26.01.0249.000002-01"/>
        <s v="3.3.90.30.26.01.0249.000003-01"/>
        <s v="3.3.90.30.26.01.0249.000005-01"/>
        <s v="3.3.90.30.26.01.0262.000002-01"/>
        <s v="3.3.90.30.26.01.0287.000038-01"/>
        <s v="3.3.90.30.26.02.0008.000001-01"/>
        <s v="3.3.90.30.26.02.0019.000009-01"/>
        <s v="3.3.90.30.26.02.0025.000001-02"/>
        <s v="3.3.90.30.26.02.0025.000006-01"/>
        <s v="3.3.90.30.26.02.0053.000001-01"/>
        <s v="3.3.90.30.26.02.0053.000003-01"/>
      </sharedItems>
    </cacheField>
    <cacheField name="Tipo" numFmtId="0">
      <sharedItems count="48">
        <s v="BATERIA"/>
        <s v="PILHA"/>
        <s v="CABO PARA TELEFONE"/>
        <s v="CABO ELÉTRICO COBRE"/>
        <s v="DISJUNTOR TRIPOLAR"/>
        <s v="DISJUNTOR UNIPOLAR"/>
        <s v="DISJUNTOR TERMOMAGNÉTICO"/>
        <s v="FITA ISOLAMENTO ELÉTRICO"/>
        <s v="INTERRUPTOR DE EMBUTIR"/>
        <s v="ADAPTADOR"/>
        <s v="FIO ELÉTRICO COBRE"/>
        <s v="LÂMPADA HALÓGENA"/>
        <s v="LÂMPADA FLUORESCENTE"/>
        <s v="RECEPTÁCULO PARA LÂMPADA"/>
        <s v="LÂMPADA VAPOR SÓDIO"/>
        <s v="LÂMPADA VAPOR MERCÚRIO"/>
        <s v="LÂMPADA MISTA PARA BOCAL"/>
        <s v="PLUG PARA TOMADA"/>
        <s v="CONJUNTO PLUG TOMADA"/>
        <s v="TOMADA TELEFONE"/>
        <s v="LUMINÁRIA PARA LÂMPADA FLUORESCENTE"/>
        <s v="TOMADA DE EMBUTIR"/>
        <s v="TOMADA EXTERNA,"/>
        <s v="LUVA ELETRODUTO"/>
        <s v="CANALETA PASSAGEM FIO"/>
        <s v="REATOR PARTIDA RÁPIDA"/>
        <s v="RELÊ FOTO ELÉTRICO"/>
        <s v="PLACA CEGA"/>
        <s v="CONECTOR"/>
        <s v="ESPELHO PARA INTERRUPTOR"/>
        <s v="LUMINÁRIA DE EMERGÊNCIA"/>
        <s v="BOCAL LÂMPADA"/>
        <s v="EXTENSÃO EM FIO PARALELO"/>
        <s v="TOMADA CONECTOR FÊMEA"/>
        <s v="FILTRO DE LINHA"/>
        <s v="CALHA LÂMPADA FLUORESCENTE"/>
        <s v="SOQUETE"/>
        <s v="DISJUNTOR MONOFÁSICO"/>
        <s v="PILHA RECARREGÁVEL"/>
        <s v="LÂMPADA ELETRÔNICA"/>
        <s v="FITA GUIA"/>
        <s v="FIO DE COBRE RÍGIDO"/>
        <s v="LÂMPADA ELETRÔNICA FLUORESCENTE"/>
        <s v="ELETRODO"/>
        <s v="CABO PAR TRANÇADO"/>
        <s v="CARREGADOR DE PILHA"/>
        <s v="CABO UTP"/>
        <s v="ALICATE PARA CRIMPAGEM DE CONECTORES"/>
      </sharedItems>
    </cacheField>
    <cacheField name="Descrição e-Compras" numFmtId="0">
      <sharedItems count="132">
        <s v="BATERIA,Aplicação: Aparelhos/equipamentos eletrônicos, Tipo: Alcalina, Tensão: 12 V"/>
        <s v="BATERIA,Aplicação: Aparelhos/equipamentos eletrônicos, Tipo: Alcalina, Tensão: 9 V."/>
        <s v="PILHA,Tipo Carga: alcalina, Tamanho: pequeno AA, Aplicação: uso geral, Unidade De Fornecimento: pacote com 2 unidades"/>
        <s v="PILHA,Tipo Carga: alcalina, Tamanho: pequeno AAA, Aplicação: uso geral, Unidade De Fornecimento: pacote com 2 unidades"/>
        <s v="CABO PARA TELEFONE,Material Condutor: cobre, Referência: cabo CCI - 50, Padrão: telebrás, Quantidade Pares: 2"/>
        <s v="CABO PARA TELEFONE,Material Condutor: cobre, Referência: cabo CCI - 50, Padrão: telebrás, Quantidade Pares: 4"/>
        <s v="CABO ELÉTRICO COBRE,Material Condutor: cobre, Tipo: P P, Revestimento: capa plástica anti-chama, Quantidade Condutores: 2, Seção Nominal Condutor: 1,50 mm²"/>
        <s v="CABO ELÉTRICO COBRE,Material Condutor: cobre, Tipo: sintenax, Seção Nominal Condutor: 35 mm², Cor: preta"/>
        <s v="CABO ELÉTRICO COBRE,Material Condutor: cobre, Tipo: flexível, Revestimento: capa plástica anti-chama, Quantidade Condutores: 2, Seção Nominal Condutor: 4 mm², Cor: variadas, Características Adicionais: paralelo"/>
        <s v="CABO ELÉTRICO COBRE,Material Condutor: cobre, Tipo: flexível, Revestimento: capa plástica anti-chama, Quantidade Condutores: 2, Seção Nominal Condutor: 6 mm², Cor: variadas, Características Adicionais: paralelo"/>
        <s v="CABO ELÉTRICO COBRE,Material Condutor: cobre, Tipo: cabinho, Revestimento: capa plástica anti-chama, Seção Nominal Condutor: 2,50 mm², Cor: variadas"/>
        <s v="CABO ELÉTRICO COBRE,Material Condutor: cobre, Tipo: flexível, Revestimento: capa plástica anti-chama, Quantidade Condutores: 2, Seção Nominal Condutor: 2,50 mm², Cor: variadas, Características Adicionais: paralelo"/>
        <s v="CABO ELÉTRICO COBRE,Material Condutor: Cobre, Tipo: Flexível, Revestimento: Capa plástica anti-chama, Seção Nominal Condutor: 4 mm², Cor: À escolher."/>
        <s v="CABO ELÉTRICO COBRE,Material Condutor: Cobre, Tipo: Flexível, Revestimento: Capa plástica anti-chama, Seção Nominal Condutor: 2,5 mm², Cor: À escolher, Unidade De Fornecimento: Rolo com 100 metros."/>
        <s v="CABO ELÉTRICO COBRE,Material Condutor: Cobre, Tipo: Flexível, Revestimento: Capa plástica anti-chama, Seção Nominal Condutor: 4 mm², Cor: À escolher., Unidade De Fornecimento: Rolo com 100 metros."/>
        <s v="CABO ELÉTRICO COBRE,Material Condutor: Cobre, Tipo: Flexível, Revestimento: Capa plástica anti-chama, Seção Nominal Condutor: 6 mm², Cor: À escolher., Unidade De Fornecimento: Rolo com 100 metros"/>
        <s v="DISJUNTOR TRIPOLAR,Amperagem: 20 A, Capacidade Interrupção Simétrica: 10 kA, Tensão: Até 415 VAC -60 Hz, Características Adicionais: disjuntor em caixa moldada"/>
        <s v="DISJUNTOR TRIPOLAR,Amperagem: 30 A, Capacidade Interrupção Simétrica: 10 kA, Tensão: Até 415 VAC -60 Hz, Características Adicionais: disjuntor em caixa moldada"/>
        <s v="DISJUNTOR TRIPOLAR,Amperagem: 50 A, Capacidade Interrupção Simétrica: 10 kA, Tensão: Até 415 VAC -60 Hz, Características Adicionais: disjuntor em caixa moldada"/>
        <s v="DISJUNTOR TRIPOLAR,Amperagem: 100 A, Capacidade Interrupção Simétrica: 10 kA, Tensão: Até 415 VAC -60 Hz, Características Adicionais: disjuntor em caixa moldada"/>
        <s v="DISJUNTOR TRIPOLAR,Amperagem: 125 A, Capacidade Interrupção Simétrica: 25kA, Tensão: Até 415 VAC -60 HZ, Características Adicionais: disjuntor em caixa moldada"/>
        <s v="DISJUNTOR TRIPOLAR,Amperagem: 100 A, Capacidade Interrupção Simétrica: 40 kA, Tensão: Até 415 VAC -60 Hz, Características Adicionais: disjuntor em caixa moldada"/>
        <s v="DISJUNTOR TRIPOLAR,Amperagem: 32 A, Capacidade Interrupção Simétrica: 25 kA, Tensão: Até 415 VAC -60 Hz, Características Adicionais: disjuntor em caixa moldada"/>
        <s v="DISJUNTOR UNIPOLAR,Amperagem: 15 A, Capacidade Interrupção Simétrica: 5 kA, Tensão: Até 240 VAC - 60 Hz, Características Adicionais: disjuntor em caixa moldada."/>
        <s v="DISJUNTOR UNIPOLAR,Amperagem: 20 A, Capacidade Interrupção Simétrica: 5 kA, Tensão: Até 240 VAC - 60 Hz, Características Adicionais: disjuntor em caixa moldada."/>
        <s v="DISJUNTOR UNIPOLAR,Amperagem: 30 A, Capacidade Interrupção Simétrica: 5 kA, Tensão: Até 240 VAC - 60 Hz, Características Adicionais: disjuntor em caixa moldada."/>
        <s v="DISJUNTOR UNIPOLAR,Amperagem: 35 A, Capacidade Interrupção Simétrica: 5 kA, Tensão: Até 240 VAC - 60 Hz, Características Adicionais: disjuntor em caixa moldada."/>
        <s v="DISJUNTOR UNIPOLAR,Amperagem: 40 A, Capacidade Interrupção Simétrica: 5 kA, Tensão: Até 240 VAC - 60 Hz, Características Adicionais: disjuntor em caixa moldada."/>
        <s v="DISJUNTOR UNIPOLAR,Amperagem: 25 A, Capacidade Interrupção Simétrica: 5 kA, Tensão: Até 240 VAC - 60 Hz, Características Adicionais: disjuntor em caixa moldada."/>
        <s v="DISJUNTOR UNIPOLAR,Amperagem: 16 A, Capacidade Interrupção Simétrica: 5 kA, Tensão: Até 240 VAC - 60 Hz, Características Adicionais: disjuntor em caixa moldada, para barramento DIN"/>
        <s v="DISJUNTOR UNIPOLAR,Amperagem: 32 A, Capacidade Interrupção Simétrica: 5 kA, Tensão: Até 240 VAC - 60 Hz, Características Adicionais: disjuntor em caixa moldada, para barramento DIN"/>
        <s v="DISJUNTOR UNIPOLAR,Amperagem: 10 A, Capacidade Interrupção Simétrica: 5 kA, Tensão: Até 240 VAC - 60 Hz, Características Adicionais: disjuntor em caixa moldada"/>
        <s v="DISJUNTOR TERMOMAGNÉTICO,Amperagem: 20 A, Capacidade Interrupção Simétrica: 5 kA, Tensão: 240 VAC - 60Hz, Características Adicionais: disjuntor unipolar em caixa moldada."/>
        <s v="DISJUNTOR TERMOMAGNÉTICO,Amperagem: 30 A, Capacidade Interrupção Simétrica: 5 kA, Tensão: 240 VAC - 60Hz, Características Adicionais: disjuntor unipolar em caixa moldada."/>
        <s v="DISJUNTOR TERMOMAGNÉTICO,Amperagem: 15 A, Capacidade Interrupção Simétrica: 5 kA, Tensão: 240 VAC - 60Hz, Características Adicionais: disjuntor unipolar em caixa moldada."/>
        <s v="DISJUNTOR TERMOMAGNÉTICO,Amperagem: 50 A, Capacidade Interrupção Simétrica: 5 kA, Tensão: 240 VAC - 60Hz, Características Adicionais: Disjuntor unipolar em caixa moldada"/>
        <s v="FITA ISOLAMENTO ELÉTRICO,Material: PVC, Cor: preta, Comprimento: 20 m, Largura: 19 mm, Características Adicionais: adesiva, antichama, alta fusão, Unidade De Fornecimento: rolo com 20 metros"/>
        <s v="FITA ISOLAMENTO ELÉTRICO,Material: PVC, Cor: preta, Comprimento: 10 m, Largura: 19 mm, Características Adicionais: adesiva, antichama, alta fusão, Unidade De Fornecimento: rolo com 10 metros"/>
        <s v="INTERRUPTOR DE EMBUTIR,Material: PVC, Dimensões: 4 x 2 pol, Quantidade Seção: 1, Características Adicionais: interruptor de embutir conjugado com tomada universal, com placa"/>
        <s v="INTERRUPTOR DE EMBUTIR,Material: PVC, Dimensões: 4 x 2 pol, Quantidade Seção: 2, Características Adicionais: interruptor de embutir conjugado com tomada universal, com placa"/>
        <s v="INTERRUPTOR DE EMBUTIR,Material: PVC, Dimensões: 4 x 2 pol, Quantidade Seção: 3, Características Adicionais: interruptor de embutir conjugado com tomada universal, com placa"/>
        <s v="INTERRUPTOR DE EMBUTIR,Material: PVC, Dimensões: 4 x 4 pol, Quantidade Seção: 1, Características Adicionais: com placa"/>
        <s v="INTERRUPTOR DE EMBUTIR,Material: PVC, Quantidade Seção: 01, Amperagem: 10A, Voltagem: 250V"/>
        <s v="ADAPTADOR,Aplicação: Tomada, Material: Termoplástico, Tipo: Universal com 3 saídas, Amperagem: 10A, Tensão: 250V."/>
        <s v="FIO ELÉTRICO COBRE,Material Condutor: cobre, Tipo: flexível, Bitola: 1,5 mm², Cor: variadas"/>
        <s v="LÂMPADA HALÓGENA,Tensão: 220 V, Potência: 1000 W"/>
        <s v="LÂMPADA HALÓGENA,Tensão: 220 V, Potência: 100 W"/>
        <s v="LÂMPADA HALÓGENA,Tensão: 220 V, Potência: 150 W"/>
        <s v="LÂMPADA HALÓGENA,Tensão: 220 V, Potência: 300 W"/>
        <s v="LÂMPADA HALÓGENA,Tensão: 220 V, Potência: 500 W"/>
        <s v="LÂMPADA FLUORESCENTE,Cor: luz do dia, Tipo Base: E-27, Potência: 20 W, Tipo: compacta eletrônica, Voltagem: 220 V, Características Adicionais: com reator embutido"/>
        <s v="LÂMPADA FLUORESCENTE,Cor: luz do dia, Tipo Base: E-27, Potência: 32 W, Tipo: universal, Voltagem: 220 V"/>
        <s v="LÂMPADA FLUORESCENTE,Cor: luz do dia, Potência: 16 W, Tipo: universal, Voltagem: 220 V"/>
        <s v="LÂMPADA FLUORESCENTE,Cor: luz do dia, Tipo Base: universal, Potência: 40 W, Voltagem: 220V"/>
        <s v="LÂMPADA FLUORESCENTE,Cor: Luz do dia, Tipo Base: E-27, Potência: 15 W, Tipo: Compacta eletrônica"/>
        <s v="LÂMPADA FLUORESCENTE,Cor: Luz do dia, Tipo Base: E-27, Potência: 11 W, Tipo: Compacta eletrônica."/>
        <s v="RECEPTÁCULO PARA LÂMPADA,Material: Porcelana, Tipo Base: E-27, Tensão: 250V, Características Adicionais: com rabicho."/>
        <s v="RECEPTÁCULO PARA LÂMPADA,Material: Louça, Tipo Base: E-27, Aplicação: Lâmpadas incandescentes"/>
        <s v="LÂMPADA VAPOR SÓDIO,Tensão: 220 V, Potência: 400 W"/>
        <s v="LÂMPADA VAPOR SÓDIO,Tensão: 220 V, Potência: 250 W, Tipo Base: E - 40 ovóide"/>
        <s v="LÂMPADA VAPOR MERCÚRIO,Potência: 400 W, Tipo Base: E-40"/>
        <s v="LÂMPADA MISTA PARA BOCAL,Tensão: 220 V, Potência: 160 W, Tipo Base: E-27"/>
        <s v="LÂMPADA MISTA PARA BOCAL,Tensão: 220 V, Potência: 250 W, Tipo Base: E-27"/>
        <s v="PLUG PARA TOMADA,Material: termoplástico, Tensão: 250 V, Amperagem: 25 A, Quantidade Pino: 3, Quantidade Saída: 2"/>
        <s v="PLUG PARA TOMADA,Material: PVC, Tensão: 250 V, Amperagem: 10 A, Quantidade Pino: 2, Tipo: macho, Características Adicionais: universal, com parafuso central"/>
        <s v="PLUG PARA TOMADA,Material: PVC, Tensão: 250 V, Amperagem: 10 A, Quantidade Pino: 3, Tipo: macho, Características Adicionais: para extensão"/>
        <s v="PLUG PARA TOMADA,Material: Baquelite, Tensão: 250V, Amperagem: 10A, Tipo: Fêmea monofásico"/>
        <s v="PLUG PARA TOMADA,Material: Baquelite, Tensão: 250V, Amperagem: 10A, Tipo: Macho monofásico"/>
        <s v="CONJUNTO PLUG TOMADA,Material: termoplástico, Amperagem: 10 A, Voltagem: 250 V, Características Adicionais: composto de um plug e uma tomada para extensão"/>
        <s v="TOMADA TELEFONE,Material Placa: termoplástico, Dimensões: 4 x 2 pol, Padrão: telebrás"/>
        <s v="TOMADA TELEFONE,Material Placa: termoplástico, Características Adicionais: Com pino para plug, RJ-11, Tipo: americano"/>
        <s v="LUMINÁRIA PARA LÂMPADA FLUORESCENTE,Material: metal, Tipo: calha, Quantidade Lâmpadas: 2, Potência: 40 W, Cor: branca"/>
        <s v="LUMINÁRIA PARA LÂMPADA FLUORESCENTE,Material: metal, Tipo: calhar, Quantidade Lâmpadas: 1, Potência: 40 W, Cor: branca, Características Adicionais: com suporte pé-de-galinha; parafuso e porca"/>
        <s v="LUMINÁRIA PARA LÂMPADA FLUORESCENTE,Material: metal, Tipo: calhar, Quantidade Lâmpadas: 2, Potência: 40 W, Cor: branca, Características Adicionais: com suporte pé-de-galinha; parafuso e porca"/>
        <s v="LUMINÁRIA PARA LÂMPADA FLUORESCENTE,Material: metal, Tipo: calhar, Quantidade Lâmpadas: 2, Potência: 20 W, Cor: branca, Características Adicionais: com suporte pé-de-galinha; parafuso e porca"/>
        <s v="LUMINÁRIA PARA LÂMPADA FLUORESCENTE,Material: metal, Tipo: calhar, Quantidade Lâmpadas: 1, Potência: 20 W, Cor: branca, Características Adicionais: com suporte pé-de-galinha; parafuso e porca"/>
        <s v="TOMADA DE EMBUTIR,Material Placa: termoplástico, Dimensões: 4 x 2 pol, Amperagem: 10 A, Tensão: 250 V, Quantidade Seção: 01, Tipo: universal"/>
        <s v="TOMADA DE EMBUTIR,Material Placa: termoplástico, Dimensões: 4 x 2 pol, Amperagem: 10 A, Tensão: 250 V, Quantidade Seção: 02, Tipo: universal"/>
        <s v="TOMADA DE EMBUTIR,Material Placa: termoplástico, Dimensões: 4 x 2 pol, Amperagem: 10 A, Tensão: 220 V, Apresentação: 2P + T, Tipo: universal"/>
        <s v="TOMADA EXTERNA,Material: termoplástico, Tipo: universal, Amperagem: 10 A, Voltagem: 250 V, Aplicação: canaleta"/>
        <s v="LUVA ELETRODUTO,Material: PVC rígido, Tipo: roscável, Bitola: 1/2 pol"/>
        <s v="LUVA ELETRODUTO,Material: PVC rígido, Tipo: roscável, Bitola: 1 pol"/>
        <s v="CANALETA PASSAGEM FIO,Material: PVC, Dimensões: 22 x 22 mm, Unidade De Fornecimento: barra de 2,20 metros"/>
        <s v="CANALETA PASSAGEM FIO,Material: PVC, Dimensões: 50 x 35 mm, Unidade De Fornecimento: barra de 2,20 metros"/>
        <s v="CANALETA PASSAGEM FIO,Material: PVC, Dimensões: 50 x20 mm, Tipo: X, Unidade De Fornecimento: barra de 2,20 metros"/>
        <s v="REATOR PARTIDA RÁPIDA,Quantidade Lâmpadas: 1, Potência: 20 W, Tensão: 220 V, Aplicação: Lâmpadas fluorescentes, Características Adicionais: fator de potência normal, Frequência: 50/60 Hz "/>
        <s v="REATOR PARTIDA RÁPIDA,Quantidade Lâmpadas: 2, Potência: 20 W, Tensão: 220 V, Aplicação: Lâmpadas fluorescentes, Características Adicionais: alto fator de potência, Frequência: 50/60 Hz"/>
        <s v="REATOR PARTIDA RÁPIDA,Quantidade Lâmpadas: 2, Potência: 32 W, Tensão: 220 V, Aplicação: Lâmpadas fluorescentes, Características Adicionais: alto fator de potência, Frequência: 50/60 Hz"/>
        <s v="REATOR PARTIDA RÁPIDA,Quantidade Lâmpadas: ***, Potência: 2x20W, Características Adicionais: alto fator de potência"/>
        <s v="REATOR PARTIDA RÁPIDA,Quantidade Lâmpadas: ***, Potência: 1x40W, Características Adicionais: alto fator de potência"/>
        <s v="REATOR PARTIDA RÁPIDA,Quantidade Lâmpadas: ***, Potência: 2x40W, Características Adicionais: alto fator de potência"/>
        <s v="REATOR PARTIDA RÁPIDA,Quantidade Lâmpadas: ***, Potência: 1x20W, Características Adicionais: alto fator de potência"/>
        <s v="RELÊ FOTO ELÉTRICO,Voltagem: 220 v, Potência Comandada: 1000 W"/>
        <s v="PLACA CEGA,Material: termoplástico, Dimensões: 4 x 4 pol, Formato: retangular, Cor: branca"/>
        <s v="CONECTOR,Aplicação: Conexão de cabos de rede UTP, Bitola: RJ-45 Macho."/>
        <s v="CONECTOR,Aplicação: Conexão de cabos de rede UTP, Bitola: RJ-45 Fêmea"/>
        <s v="ESPELHO PARA INTERRUPTOR,Material: termoplástico, Dimensões: 4 x 2 pol, Quantidade Seção: uma"/>
        <s v="LUMINÁRIA DE EMERGÊNCIA,Acendimento: Automático, Autonomia mínima: 4 hs, Tipo Bateria: Selada recarregável, Voltagem: 110/220v, Tipo Lâmpada: LED"/>
        <s v="BOCAL LÂMPADA,Material: louça, Aplicação: lâmpada incandescente de 60 a 160 W, Tipo Base: E-27"/>
        <s v="BOCAL LÂMPADA,Material: Termoplástico com rabicho, Tipo Base: E-27"/>
        <s v="ADAPTADOR,Aplicação: Adaptador tripolar padrão novo para tomada de padrão antigo, Corrente Nominal: 15 A, Consumo máximo de tensão de entrada: 127v~1905w e 220v~3300w"/>
        <s v="ADAPTADOR,Aplicação: Adaptador tripolar padrão antigo para tomada de padrão novo, Corrente Nominal: 10 A, Consumo máximo de tensão de entrada: 127v~1905w e 220v~3300w"/>
        <s v="ADAPTADOR,Aplicação: Adaptador tripolar padrão antigo para tomada de padrão novo, Corrente Nominal: 15 A, Consumo máximo de tensão de entrada: 127v~1905w e 220v~3300w"/>
        <s v="ADAPTADOR,Aplicação: Adaptador tripolar padrão novo para tomada de padrão antigo, Corrente Nominal: 10 A, Consumo máximo de tensão de entrada: 127v~1905w e 220v~3300w"/>
        <s v="ADAPTADOR,Aplicação: Adaptador para tomada, Material: Termoplástico, Tipo Entrada: 2P+T, Tipo Saída: 2P, Tensão: 250V, Amperagem: 25A"/>
        <s v="EXTENSÃO EM FIO PARALELO,Quantidade Condutores: 2, Bitola: 2,50 mm², Comprimento: 10 m, Características Adicionais: 1 pino de ligação e com 3 tomadas"/>
        <s v="EXTENSÃO EM FIO PARALELO,Quantidade Condutores: 2, Bitola: 2,50 mm², Comprimento: 5 m, Características Adicionais: 1 pino de ligação e com 3 tomadas"/>
        <s v="TOMADA CONECTOR FÊMEA,Referência: RJ-45, Categoria: nível 5"/>
        <s v="FILTRO DE LINHA,Quantidade Tomada: 5, Voltagem: bivolt"/>
        <s v="CALHA LÂMPADA FLUORESCENTE,Material: metal, Tipo: chanfrada simples, Quantidade Lâmpadas: 2, Potência: 40 W, Cor: branca"/>
        <s v="SOQUETE,Material: Termoplástico, Aplicação: Lâmpada fluorescente tubular, Tipo: Tomada com rabicho"/>
        <s v="SOQUETE,Material: Termoplástico, Aplicação: Lâmpada fluorescente tubular, Tipo: Fixo"/>
        <s v="SOQUETE,Material: Termoplástico, Aplicação: Lâmpada fluorescente tubular, Tipo: Antivibratório"/>
        <s v="DISJUNTOR MONOFÁSICO,Amperagem: 35 A"/>
        <s v="DISJUNTOR MONOFÁSICO,Amperagem: 40 A"/>
        <s v="PILHA RECARREGÁVEL,Tipo: NiMH, Tamanho: AA, Voltagem: 1,2 Volts, Unidade De Fornecimento: Pacote com 02 unidades"/>
        <s v="PILHA RECARREGÁVEL,Tipo: NiMH, Tamanho: AAA, Voltagem: 1,2 Volts, Unidade De Fornecimento: Pacote com 02 unidades"/>
        <s v="LÂMPADA ELETRÔNICA,Aplicação: Iluminação de ambiente, Potência: 20W, Base: E27."/>
        <s v="LÂMPADA ELETRÔNICA,Aplicação: Iluminação de ambiente, Potência: 25W, Base: E27"/>
        <s v="LÂMPADA ELETRÔNICA,Aplicação: Iluminação de ambiente, Potência: 30W, Base: E27"/>
        <s v="FITA GUIA,Características Mínimas: confeccionada em nylon, Unidade De Fornecimento: rolo com 20 metros"/>
        <s v="FIO DE COBRE RÍGIDO,Características Técnicas Mínimas: revestido em capa plástica antichama, 2,5 MM2 rolo com 100 metros, cores variadas"/>
        <s v="FIO DE COBRE RÍGIDO,Características Técnicas Mínimas: revestido em capa plástica antichama, 6,0 MM2 rolo com 100 metros, cores variadas"/>
        <s v="FIO DE COBRE RÍGIDO,Características Técnicas Mínimas: revestido em capa plástica antichama, 4 MM2 rolo com 100 metros, cores variadas"/>
        <s v="LÂMPADA ELETRÔNICA FLUORESCENTE,Aplicação: Iluminação, Tipo Base: E27, Potência: 50 watts."/>
        <s v="ELETRODO,Aplicação: Soldagem elétrica de aço com baixo e médio teor de carbono, Diâmetro: 2,50mm, Unidade de Fornecimento: Caixa com 5 kg"/>
        <s v="CABO PAR TRANÇADO,Categoria: 5e, Cor: azul (cabo de rede), Quantidade Pares: 4 pares"/>
        <s v="CARREGADOR DE PILHA,Tipo: Pilhas AA/AAA de 1,2 V, Capacidade: Até 04 pilhas, Características Adicionais: Indicador de carregamento, tempo de carga de aproximadamente 2 horas, Voltagem: Bivolt"/>
        <s v="CABO UTP,Apresentação: 4P x 24 Cat. 5E - azul, Unidade De Fornecimento: caixa com 305 metros"/>
        <s v="CABO UTP,Apresentação: 4P x 24 Cat. 6 azul, Unidade De Fornecimento: caixa com 305 metros"/>
        <s v="ALICATE PARA CRIMPAGEM DE CONECTORES,Características Mínimas: para conectores do tipo RJ-11 e RJ-45, mola de abertura permanente, 1 cava para conectores RJ-45 de até 8 pinos, 1lâmina de corte de fio, 02 lâminas de decapagem."/>
        <s v="ALICATE PARA CRIMPAGEM DE CONECTORES,Características Mínimas: Crimpagem de conectores do tipo RJ-11, RJ-12 e RJ-45, 2 cavas para conectores de 6 e 8 pinos, climpadores móveis, 1 lâmina de corte de fio, 2 Lâminas de decapagem"/>
      </sharedItems>
    </cacheField>
    <cacheField name="Cod. SICOP" numFmtId="0">
      <sharedItems containsSemiMixedTypes="0" containsString="0" containsNumber="1" containsInteger="1" minValue="2" maxValue="510"/>
    </cacheField>
    <cacheField name="Descr. Órgão SICOP" numFmtId="0">
      <sharedItems count="70">
        <s v="CASA CIVIL"/>
        <s v="VICENTE PIRES RA XXX"/>
        <s v="AGEFIS"/>
        <s v="CGDF"/>
        <s v="DPDF"/>
        <s v="FHB"/>
        <s v="IBRAM"/>
        <s v="PGDF"/>
        <s v="PMDF"/>
        <s v="SECRIANCA"/>
        <s v="SEDS"/>
        <s v="SEGAD"/>
        <s v="SEGETH"/>
        <s v="SEJUS"/>
        <s v="SEPLAG"/>
        <s v="SERIS"/>
        <s v="SETUR"/>
        <s v="SSP"/>
        <s v="TAGUA RA III"/>
        <s v="CBMDF"/>
        <s v="CODHAB/DF"/>
        <s v="JBB"/>
        <s v="SCIA RA XXV"/>
        <s v="SEAGRI"/>
        <s v="SEMIDH"/>
        <s v="SINESP"/>
        <s v="CEILANDIA RA IX"/>
        <s v="GUARA RA X"/>
        <s v="REC EMAS RA XV"/>
        <s v="SE"/>
        <s v="SEC"/>
        <s v="SEDHS"/>
        <s v="SLU"/>
        <s v="JB RA XXVII"/>
        <s v="SOBRADINHO 2 RA XXVI"/>
        <s v="PARANOA RA VII"/>
        <s v="BRAZLAND RA IV"/>
        <s v="CODEPLAN"/>
        <s v="PLANO PILOTO RA I"/>
        <s v="GAMA RA II"/>
        <s v="CRUZEIRO RA XI"/>
        <s v="RIACHO F 1 RA XVII"/>
        <s v="SEMOB"/>
        <s v="NOVACAP"/>
        <s v="SEL"/>
        <s v="SOBRADINHO RA V"/>
        <s v="EMATER"/>
        <s v="FERCAL RA XXXI"/>
        <s v="STA MA RA XIII"/>
        <s v="PLANALT RA VI"/>
        <s v="BANDEIR RA VIII"/>
        <s v="SAMAMB RA XII"/>
        <s v="LAGO SUL RA XVI"/>
        <s v="SAO SEBT RA XIV"/>
        <s v="GVG"/>
        <s v="LAGO N RA XVIII"/>
        <s v="RIACHO F 2 RA XXI"/>
        <s v="SUDOEST/OCT RA XXII"/>
        <s v="ADASA"/>
        <s v="PARK WAY RA XXIV"/>
        <s v="AGUAS CLARAS RA XX"/>
        <s v="FAP"/>
        <s v="FJZB"/>
        <s v="IPREV-DF"/>
        <s v="FUNAP"/>
        <s v="ARQUIVO PUBLICO"/>
        <s v="SECTI"/>
        <s v="CANDANGO RA XIX"/>
        <s v="VARJAO RA XXIII"/>
        <s v="SEF"/>
      </sharedItems>
    </cacheField>
    <cacheField name="Consumo Médio do Período" numFmtId="0">
      <sharedItems containsSemiMixedTypes="0" containsString="0" containsNumber="1" containsInteger="1" minValue="0" maxValue="1002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40">
  <r>
    <x v="0"/>
    <x v="0"/>
    <x v="0"/>
    <n v="2"/>
    <x v="0"/>
    <n v="4"/>
  </r>
  <r>
    <x v="0"/>
    <x v="0"/>
    <x v="0"/>
    <n v="366"/>
    <x v="1"/>
    <n v="4"/>
  </r>
  <r>
    <x v="1"/>
    <x v="0"/>
    <x v="1"/>
    <n v="361"/>
    <x v="2"/>
    <n v="4"/>
  </r>
  <r>
    <x v="1"/>
    <x v="0"/>
    <x v="1"/>
    <n v="2"/>
    <x v="0"/>
    <n v="11"/>
  </r>
  <r>
    <x v="1"/>
    <x v="0"/>
    <x v="1"/>
    <n v="480"/>
    <x v="3"/>
    <n v="25"/>
  </r>
  <r>
    <x v="1"/>
    <x v="0"/>
    <x v="1"/>
    <n v="401"/>
    <x v="4"/>
    <n v="1"/>
  </r>
  <r>
    <x v="1"/>
    <x v="0"/>
    <x v="1"/>
    <n v="63"/>
    <x v="5"/>
    <n v="13"/>
  </r>
  <r>
    <x v="1"/>
    <x v="0"/>
    <x v="1"/>
    <n v="391"/>
    <x v="6"/>
    <n v="5"/>
  </r>
  <r>
    <x v="1"/>
    <x v="0"/>
    <x v="1"/>
    <n v="20"/>
    <x v="7"/>
    <n v="23"/>
  </r>
  <r>
    <x v="1"/>
    <x v="0"/>
    <x v="1"/>
    <n v="54"/>
    <x v="8"/>
    <n v="188"/>
  </r>
  <r>
    <x v="1"/>
    <x v="0"/>
    <x v="1"/>
    <n v="417"/>
    <x v="9"/>
    <n v="1"/>
  </r>
  <r>
    <x v="1"/>
    <x v="0"/>
    <x v="1"/>
    <n v="370"/>
    <x v="10"/>
    <n v="5"/>
  </r>
  <r>
    <x v="1"/>
    <x v="0"/>
    <x v="1"/>
    <n v="414"/>
    <x v="11"/>
    <n v="44"/>
  </r>
  <r>
    <x v="1"/>
    <x v="0"/>
    <x v="1"/>
    <n v="390"/>
    <x v="12"/>
    <n v="3"/>
  </r>
  <r>
    <x v="1"/>
    <x v="0"/>
    <x v="1"/>
    <n v="400"/>
    <x v="13"/>
    <n v="8"/>
  </r>
  <r>
    <x v="1"/>
    <x v="0"/>
    <x v="1"/>
    <n v="410"/>
    <x v="14"/>
    <n v="18"/>
  </r>
  <r>
    <x v="1"/>
    <x v="0"/>
    <x v="1"/>
    <n v="360"/>
    <x v="15"/>
    <n v="11"/>
  </r>
  <r>
    <x v="1"/>
    <x v="0"/>
    <x v="1"/>
    <n v="510"/>
    <x v="16"/>
    <n v="1"/>
  </r>
  <r>
    <x v="1"/>
    <x v="0"/>
    <x v="1"/>
    <n v="50"/>
    <x v="17"/>
    <n v="175"/>
  </r>
  <r>
    <x v="1"/>
    <x v="0"/>
    <x v="1"/>
    <n v="132"/>
    <x v="18"/>
    <n v="10"/>
  </r>
  <r>
    <x v="1"/>
    <x v="0"/>
    <x v="1"/>
    <n v="366"/>
    <x v="1"/>
    <n v="2"/>
  </r>
  <r>
    <x v="2"/>
    <x v="1"/>
    <x v="2"/>
    <n v="2"/>
    <x v="0"/>
    <n v="59"/>
  </r>
  <r>
    <x v="2"/>
    <x v="1"/>
    <x v="2"/>
    <n v="53"/>
    <x v="19"/>
    <n v="3"/>
  </r>
  <r>
    <x v="2"/>
    <x v="1"/>
    <x v="2"/>
    <n v="53"/>
    <x v="19"/>
    <n v="343"/>
  </r>
  <r>
    <x v="2"/>
    <x v="1"/>
    <x v="2"/>
    <n v="480"/>
    <x v="3"/>
    <n v="26"/>
  </r>
  <r>
    <x v="2"/>
    <x v="1"/>
    <x v="2"/>
    <n v="392"/>
    <x v="20"/>
    <n v="29"/>
  </r>
  <r>
    <x v="2"/>
    <x v="1"/>
    <x v="2"/>
    <n v="401"/>
    <x v="4"/>
    <n v="11"/>
  </r>
  <r>
    <x v="2"/>
    <x v="1"/>
    <x v="2"/>
    <n v="63"/>
    <x v="5"/>
    <n v="88"/>
  </r>
  <r>
    <x v="2"/>
    <x v="1"/>
    <x v="2"/>
    <n v="391"/>
    <x v="6"/>
    <n v="8"/>
  </r>
  <r>
    <x v="2"/>
    <x v="1"/>
    <x v="2"/>
    <n v="391"/>
    <x v="6"/>
    <n v="20"/>
  </r>
  <r>
    <x v="2"/>
    <x v="1"/>
    <x v="2"/>
    <n v="195"/>
    <x v="21"/>
    <n v="7"/>
  </r>
  <r>
    <x v="2"/>
    <x v="1"/>
    <x v="2"/>
    <n v="20"/>
    <x v="7"/>
    <n v="24"/>
  </r>
  <r>
    <x v="2"/>
    <x v="1"/>
    <x v="2"/>
    <n v="306"/>
    <x v="22"/>
    <n v="5"/>
  </r>
  <r>
    <x v="2"/>
    <x v="1"/>
    <x v="2"/>
    <n v="70"/>
    <x v="23"/>
    <n v="30"/>
  </r>
  <r>
    <x v="2"/>
    <x v="1"/>
    <x v="2"/>
    <n v="414"/>
    <x v="11"/>
    <n v="17"/>
  </r>
  <r>
    <x v="2"/>
    <x v="1"/>
    <x v="2"/>
    <n v="390"/>
    <x v="12"/>
    <n v="5"/>
  </r>
  <r>
    <x v="2"/>
    <x v="1"/>
    <x v="2"/>
    <n v="419"/>
    <x v="24"/>
    <n v="10"/>
  </r>
  <r>
    <x v="2"/>
    <x v="1"/>
    <x v="2"/>
    <n v="410"/>
    <x v="14"/>
    <n v="13"/>
  </r>
  <r>
    <x v="2"/>
    <x v="1"/>
    <x v="2"/>
    <n v="410"/>
    <x v="14"/>
    <n v="3"/>
  </r>
  <r>
    <x v="2"/>
    <x v="1"/>
    <x v="2"/>
    <n v="110"/>
    <x v="25"/>
    <n v="17"/>
  </r>
  <r>
    <x v="2"/>
    <x v="1"/>
    <x v="2"/>
    <n v="50"/>
    <x v="17"/>
    <n v="1175"/>
  </r>
  <r>
    <x v="3"/>
    <x v="1"/>
    <x v="3"/>
    <n v="480"/>
    <x v="3"/>
    <n v="3"/>
  </r>
  <r>
    <x v="3"/>
    <x v="1"/>
    <x v="3"/>
    <n v="392"/>
    <x v="20"/>
    <n v="67"/>
  </r>
  <r>
    <x v="3"/>
    <x v="1"/>
    <x v="3"/>
    <n v="63"/>
    <x v="5"/>
    <n v="210"/>
  </r>
  <r>
    <x v="3"/>
    <x v="1"/>
    <x v="3"/>
    <n v="391"/>
    <x v="6"/>
    <n v="34"/>
  </r>
  <r>
    <x v="3"/>
    <x v="1"/>
    <x v="3"/>
    <n v="391"/>
    <x v="6"/>
    <n v="10"/>
  </r>
  <r>
    <x v="3"/>
    <x v="1"/>
    <x v="3"/>
    <n v="370"/>
    <x v="10"/>
    <n v="16"/>
  </r>
  <r>
    <x v="3"/>
    <x v="1"/>
    <x v="3"/>
    <n v="410"/>
    <x v="14"/>
    <n v="15"/>
  </r>
  <r>
    <x v="3"/>
    <x v="1"/>
    <x v="3"/>
    <n v="110"/>
    <x v="25"/>
    <n v="15"/>
  </r>
  <r>
    <x v="3"/>
    <x v="1"/>
    <x v="3"/>
    <n v="50"/>
    <x v="17"/>
    <n v="399"/>
  </r>
  <r>
    <x v="4"/>
    <x v="2"/>
    <x v="4"/>
    <n v="138"/>
    <x v="26"/>
    <n v="100"/>
  </r>
  <r>
    <x v="4"/>
    <x v="2"/>
    <x v="4"/>
    <n v="137"/>
    <x v="27"/>
    <n v="150"/>
  </r>
  <r>
    <x v="4"/>
    <x v="2"/>
    <x v="4"/>
    <n v="145"/>
    <x v="28"/>
    <n v="52"/>
  </r>
  <r>
    <x v="4"/>
    <x v="2"/>
    <x v="4"/>
    <n v="80"/>
    <x v="29"/>
    <n v="800"/>
  </r>
  <r>
    <x v="4"/>
    <x v="2"/>
    <x v="4"/>
    <n v="150"/>
    <x v="30"/>
    <n v="400"/>
  </r>
  <r>
    <x v="4"/>
    <x v="2"/>
    <x v="4"/>
    <n v="417"/>
    <x v="9"/>
    <n v="30"/>
  </r>
  <r>
    <x v="4"/>
    <x v="2"/>
    <x v="4"/>
    <n v="380"/>
    <x v="31"/>
    <n v="252"/>
  </r>
  <r>
    <x v="4"/>
    <x v="2"/>
    <x v="4"/>
    <n v="94"/>
    <x v="32"/>
    <n v="100"/>
  </r>
  <r>
    <x v="4"/>
    <x v="2"/>
    <x v="4"/>
    <n v="50"/>
    <x v="17"/>
    <n v="500"/>
  </r>
  <r>
    <x v="4"/>
    <x v="2"/>
    <x v="4"/>
    <n v="132"/>
    <x v="18"/>
    <n v="300"/>
  </r>
  <r>
    <x v="5"/>
    <x v="2"/>
    <x v="5"/>
    <n v="307"/>
    <x v="33"/>
    <n v="13"/>
  </r>
  <r>
    <x v="5"/>
    <x v="2"/>
    <x v="5"/>
    <n v="80"/>
    <x v="29"/>
    <n v="500"/>
  </r>
  <r>
    <x v="5"/>
    <x v="2"/>
    <x v="5"/>
    <n v="150"/>
    <x v="30"/>
    <n v="200"/>
  </r>
  <r>
    <x v="5"/>
    <x v="2"/>
    <x v="5"/>
    <n v="417"/>
    <x v="9"/>
    <n v="30"/>
  </r>
  <r>
    <x v="5"/>
    <x v="2"/>
    <x v="5"/>
    <n v="390"/>
    <x v="12"/>
    <n v="200"/>
  </r>
  <r>
    <x v="5"/>
    <x v="2"/>
    <x v="5"/>
    <n v="304"/>
    <x v="34"/>
    <n v="100"/>
  </r>
  <r>
    <x v="6"/>
    <x v="3"/>
    <x v="6"/>
    <n v="195"/>
    <x v="21"/>
    <n v="150"/>
  </r>
  <r>
    <x v="6"/>
    <x v="3"/>
    <x v="6"/>
    <n v="140"/>
    <x v="35"/>
    <n v="8"/>
  </r>
  <r>
    <x v="6"/>
    <x v="3"/>
    <x v="6"/>
    <n v="306"/>
    <x v="22"/>
    <n v="200"/>
  </r>
  <r>
    <x v="6"/>
    <x v="3"/>
    <x v="6"/>
    <n v="150"/>
    <x v="30"/>
    <n v="50"/>
  </r>
  <r>
    <x v="6"/>
    <x v="3"/>
    <x v="6"/>
    <n v="50"/>
    <x v="17"/>
    <n v="250"/>
  </r>
  <r>
    <x v="7"/>
    <x v="3"/>
    <x v="7"/>
    <n v="138"/>
    <x v="26"/>
    <n v="25"/>
  </r>
  <r>
    <x v="7"/>
    <x v="3"/>
    <x v="7"/>
    <n v="20"/>
    <x v="7"/>
    <n v="200"/>
  </r>
  <r>
    <x v="7"/>
    <x v="3"/>
    <x v="7"/>
    <n v="306"/>
    <x v="22"/>
    <n v="100"/>
  </r>
  <r>
    <x v="7"/>
    <x v="3"/>
    <x v="7"/>
    <n v="380"/>
    <x v="31"/>
    <n v="1500"/>
  </r>
  <r>
    <x v="7"/>
    <x v="3"/>
    <x v="7"/>
    <n v="50"/>
    <x v="17"/>
    <n v="700"/>
  </r>
  <r>
    <x v="8"/>
    <x v="3"/>
    <x v="8"/>
    <n v="133"/>
    <x v="36"/>
    <n v="50"/>
  </r>
  <r>
    <x v="8"/>
    <x v="3"/>
    <x v="8"/>
    <n v="50"/>
    <x v="17"/>
    <n v="1000"/>
  </r>
  <r>
    <x v="9"/>
    <x v="3"/>
    <x v="9"/>
    <n v="121"/>
    <x v="37"/>
    <n v="2"/>
  </r>
  <r>
    <x v="9"/>
    <x v="3"/>
    <x v="9"/>
    <n v="141"/>
    <x v="38"/>
    <n v="1"/>
  </r>
  <r>
    <x v="9"/>
    <x v="3"/>
    <x v="9"/>
    <n v="50"/>
    <x v="17"/>
    <n v="0"/>
  </r>
  <r>
    <x v="10"/>
    <x v="3"/>
    <x v="10"/>
    <n v="2"/>
    <x v="0"/>
    <n v="150"/>
  </r>
  <r>
    <x v="10"/>
    <x v="3"/>
    <x v="10"/>
    <n v="121"/>
    <x v="37"/>
    <n v="15"/>
  </r>
  <r>
    <x v="10"/>
    <x v="3"/>
    <x v="10"/>
    <n v="131"/>
    <x v="39"/>
    <n v="150"/>
  </r>
  <r>
    <x v="10"/>
    <x v="3"/>
    <x v="10"/>
    <n v="391"/>
    <x v="6"/>
    <n v="100"/>
  </r>
  <r>
    <x v="10"/>
    <x v="3"/>
    <x v="10"/>
    <n v="20"/>
    <x v="7"/>
    <n v="150"/>
  </r>
  <r>
    <x v="10"/>
    <x v="3"/>
    <x v="10"/>
    <n v="306"/>
    <x v="22"/>
    <n v="100"/>
  </r>
  <r>
    <x v="10"/>
    <x v="3"/>
    <x v="10"/>
    <n v="50"/>
    <x v="17"/>
    <n v="3000"/>
  </r>
  <r>
    <x v="10"/>
    <x v="3"/>
    <x v="10"/>
    <n v="366"/>
    <x v="1"/>
    <n v="2"/>
  </r>
  <r>
    <x v="11"/>
    <x v="3"/>
    <x v="11"/>
    <n v="133"/>
    <x v="36"/>
    <n v="250"/>
  </r>
  <r>
    <x v="11"/>
    <x v="3"/>
    <x v="11"/>
    <n v="2"/>
    <x v="0"/>
    <n v="50"/>
  </r>
  <r>
    <x v="11"/>
    <x v="3"/>
    <x v="11"/>
    <n v="138"/>
    <x v="26"/>
    <n v="100"/>
  </r>
  <r>
    <x v="11"/>
    <x v="3"/>
    <x v="11"/>
    <n v="480"/>
    <x v="3"/>
    <n v="1"/>
  </r>
  <r>
    <x v="11"/>
    <x v="3"/>
    <x v="11"/>
    <n v="139"/>
    <x v="40"/>
    <n v="2"/>
  </r>
  <r>
    <x v="11"/>
    <x v="3"/>
    <x v="11"/>
    <n v="401"/>
    <x v="4"/>
    <n v="1"/>
  </r>
  <r>
    <x v="11"/>
    <x v="3"/>
    <x v="11"/>
    <n v="137"/>
    <x v="27"/>
    <n v="468"/>
  </r>
  <r>
    <x v="11"/>
    <x v="3"/>
    <x v="11"/>
    <n v="195"/>
    <x v="21"/>
    <n v="265"/>
  </r>
  <r>
    <x v="11"/>
    <x v="3"/>
    <x v="11"/>
    <n v="148"/>
    <x v="41"/>
    <n v="200"/>
  </r>
  <r>
    <x v="11"/>
    <x v="3"/>
    <x v="11"/>
    <n v="306"/>
    <x v="22"/>
    <n v="100"/>
  </r>
  <r>
    <x v="11"/>
    <x v="3"/>
    <x v="11"/>
    <n v="70"/>
    <x v="23"/>
    <n v="7"/>
  </r>
  <r>
    <x v="11"/>
    <x v="3"/>
    <x v="11"/>
    <n v="380"/>
    <x v="31"/>
    <n v="600"/>
  </r>
  <r>
    <x v="11"/>
    <x v="3"/>
    <x v="11"/>
    <n v="414"/>
    <x v="11"/>
    <n v="1"/>
  </r>
  <r>
    <x v="11"/>
    <x v="3"/>
    <x v="11"/>
    <n v="414"/>
    <x v="11"/>
    <n v="50"/>
  </r>
  <r>
    <x v="11"/>
    <x v="3"/>
    <x v="11"/>
    <n v="90"/>
    <x v="42"/>
    <n v="10"/>
  </r>
  <r>
    <x v="11"/>
    <x v="3"/>
    <x v="11"/>
    <n v="410"/>
    <x v="14"/>
    <n v="10"/>
  </r>
  <r>
    <x v="11"/>
    <x v="3"/>
    <x v="11"/>
    <n v="110"/>
    <x v="25"/>
    <n v="4"/>
  </r>
  <r>
    <x v="11"/>
    <x v="3"/>
    <x v="11"/>
    <n v="50"/>
    <x v="17"/>
    <n v="28"/>
  </r>
  <r>
    <x v="12"/>
    <x v="3"/>
    <x v="12"/>
    <n v="53"/>
    <x v="19"/>
    <n v="1"/>
  </r>
  <r>
    <x v="12"/>
    <x v="3"/>
    <x v="12"/>
    <n v="137"/>
    <x v="27"/>
    <n v="100"/>
  </r>
  <r>
    <x v="12"/>
    <x v="3"/>
    <x v="12"/>
    <n v="112"/>
    <x v="43"/>
    <n v="100"/>
  </r>
  <r>
    <x v="12"/>
    <x v="3"/>
    <x v="12"/>
    <n v="141"/>
    <x v="38"/>
    <n v="1"/>
  </r>
  <r>
    <x v="12"/>
    <x v="3"/>
    <x v="12"/>
    <n v="220"/>
    <x v="44"/>
    <n v="4500"/>
  </r>
  <r>
    <x v="12"/>
    <x v="3"/>
    <x v="12"/>
    <n v="134"/>
    <x v="45"/>
    <n v="100"/>
  </r>
  <r>
    <x v="12"/>
    <x v="3"/>
    <x v="12"/>
    <n v="50"/>
    <x v="17"/>
    <n v="1500"/>
  </r>
  <r>
    <x v="13"/>
    <x v="3"/>
    <x v="13"/>
    <n v="2"/>
    <x v="0"/>
    <n v="1"/>
  </r>
  <r>
    <x v="13"/>
    <x v="3"/>
    <x v="13"/>
    <n v="53"/>
    <x v="19"/>
    <n v="1"/>
  </r>
  <r>
    <x v="13"/>
    <x v="3"/>
    <x v="13"/>
    <n v="138"/>
    <x v="26"/>
    <n v="20"/>
  </r>
  <r>
    <x v="13"/>
    <x v="3"/>
    <x v="13"/>
    <n v="139"/>
    <x v="40"/>
    <n v="2"/>
  </r>
  <r>
    <x v="13"/>
    <x v="3"/>
    <x v="13"/>
    <n v="72"/>
    <x v="46"/>
    <n v="1"/>
  </r>
  <r>
    <x v="13"/>
    <x v="3"/>
    <x v="13"/>
    <n v="367"/>
    <x v="47"/>
    <n v="15"/>
  </r>
  <r>
    <x v="13"/>
    <x v="3"/>
    <x v="13"/>
    <n v="137"/>
    <x v="27"/>
    <n v="7"/>
  </r>
  <r>
    <x v="13"/>
    <x v="3"/>
    <x v="13"/>
    <n v="307"/>
    <x v="33"/>
    <n v="2"/>
  </r>
  <r>
    <x v="13"/>
    <x v="3"/>
    <x v="13"/>
    <n v="112"/>
    <x v="43"/>
    <n v="10"/>
  </r>
  <r>
    <x v="13"/>
    <x v="3"/>
    <x v="13"/>
    <n v="54"/>
    <x v="8"/>
    <n v="25"/>
  </r>
  <r>
    <x v="13"/>
    <x v="3"/>
    <x v="13"/>
    <n v="150"/>
    <x v="30"/>
    <n v="12"/>
  </r>
  <r>
    <x v="13"/>
    <x v="3"/>
    <x v="13"/>
    <n v="414"/>
    <x v="11"/>
    <n v="1"/>
  </r>
  <r>
    <x v="13"/>
    <x v="3"/>
    <x v="13"/>
    <n v="410"/>
    <x v="14"/>
    <n v="1"/>
  </r>
  <r>
    <x v="13"/>
    <x v="3"/>
    <x v="13"/>
    <n v="50"/>
    <x v="17"/>
    <n v="118"/>
  </r>
  <r>
    <x v="13"/>
    <x v="3"/>
    <x v="13"/>
    <n v="50"/>
    <x v="17"/>
    <n v="36"/>
  </r>
  <r>
    <x v="13"/>
    <x v="3"/>
    <x v="13"/>
    <n v="50"/>
    <x v="17"/>
    <n v="6"/>
  </r>
  <r>
    <x v="13"/>
    <x v="3"/>
    <x v="13"/>
    <n v="143"/>
    <x v="48"/>
    <n v="5"/>
  </r>
  <r>
    <x v="14"/>
    <x v="3"/>
    <x v="14"/>
    <n v="138"/>
    <x v="26"/>
    <n v="10"/>
  </r>
  <r>
    <x v="14"/>
    <x v="3"/>
    <x v="14"/>
    <n v="72"/>
    <x v="46"/>
    <n v="300"/>
  </r>
  <r>
    <x v="14"/>
    <x v="3"/>
    <x v="14"/>
    <n v="70"/>
    <x v="23"/>
    <n v="8"/>
  </r>
  <r>
    <x v="14"/>
    <x v="3"/>
    <x v="14"/>
    <n v="90"/>
    <x v="42"/>
    <n v="1"/>
  </r>
  <r>
    <x v="15"/>
    <x v="3"/>
    <x v="15"/>
    <n v="138"/>
    <x v="26"/>
    <n v="8"/>
  </r>
  <r>
    <x v="15"/>
    <x v="3"/>
    <x v="15"/>
    <n v="148"/>
    <x v="41"/>
    <n v="7"/>
  </r>
  <r>
    <x v="15"/>
    <x v="3"/>
    <x v="15"/>
    <n v="50"/>
    <x v="17"/>
    <n v="480"/>
  </r>
  <r>
    <x v="16"/>
    <x v="4"/>
    <x v="16"/>
    <n v="361"/>
    <x v="2"/>
    <n v="1"/>
  </r>
  <r>
    <x v="16"/>
    <x v="4"/>
    <x v="16"/>
    <n v="53"/>
    <x v="19"/>
    <n v="40"/>
  </r>
  <r>
    <x v="16"/>
    <x v="4"/>
    <x v="16"/>
    <n v="135"/>
    <x v="49"/>
    <n v="4"/>
  </r>
  <r>
    <x v="16"/>
    <x v="4"/>
    <x v="16"/>
    <n v="145"/>
    <x v="28"/>
    <n v="2"/>
  </r>
  <r>
    <x v="16"/>
    <x v="4"/>
    <x v="16"/>
    <n v="90"/>
    <x v="42"/>
    <n v="24"/>
  </r>
  <r>
    <x v="16"/>
    <x v="4"/>
    <x v="16"/>
    <n v="410"/>
    <x v="14"/>
    <n v="45"/>
  </r>
  <r>
    <x v="16"/>
    <x v="4"/>
    <x v="16"/>
    <n v="50"/>
    <x v="17"/>
    <n v="60"/>
  </r>
  <r>
    <x v="16"/>
    <x v="4"/>
    <x v="16"/>
    <n v="143"/>
    <x v="48"/>
    <n v="1"/>
  </r>
  <r>
    <x v="16"/>
    <x v="4"/>
    <x v="16"/>
    <n v="132"/>
    <x v="18"/>
    <n v="2"/>
  </r>
  <r>
    <x v="17"/>
    <x v="4"/>
    <x v="17"/>
    <n v="133"/>
    <x v="36"/>
    <n v="6"/>
  </r>
  <r>
    <x v="17"/>
    <x v="4"/>
    <x v="17"/>
    <n v="53"/>
    <x v="19"/>
    <n v="3"/>
  </r>
  <r>
    <x v="17"/>
    <x v="4"/>
    <x v="17"/>
    <n v="72"/>
    <x v="46"/>
    <n v="5"/>
  </r>
  <r>
    <x v="17"/>
    <x v="4"/>
    <x v="17"/>
    <n v="70"/>
    <x v="23"/>
    <n v="2"/>
  </r>
  <r>
    <x v="17"/>
    <x v="4"/>
    <x v="17"/>
    <n v="417"/>
    <x v="9"/>
    <n v="5"/>
  </r>
  <r>
    <x v="17"/>
    <x v="4"/>
    <x v="17"/>
    <n v="50"/>
    <x v="17"/>
    <n v="60"/>
  </r>
  <r>
    <x v="17"/>
    <x v="4"/>
    <x v="17"/>
    <n v="132"/>
    <x v="18"/>
    <n v="3"/>
  </r>
  <r>
    <x v="18"/>
    <x v="4"/>
    <x v="18"/>
    <n v="133"/>
    <x v="36"/>
    <n v="5"/>
  </r>
  <r>
    <x v="18"/>
    <x v="4"/>
    <x v="18"/>
    <n v="72"/>
    <x v="46"/>
    <n v="6"/>
  </r>
  <r>
    <x v="18"/>
    <x v="4"/>
    <x v="18"/>
    <n v="131"/>
    <x v="39"/>
    <n v="2"/>
  </r>
  <r>
    <x v="18"/>
    <x v="4"/>
    <x v="18"/>
    <n v="112"/>
    <x v="43"/>
    <n v="2"/>
  </r>
  <r>
    <x v="18"/>
    <x v="4"/>
    <x v="18"/>
    <n v="141"/>
    <x v="38"/>
    <n v="1"/>
  </r>
  <r>
    <x v="18"/>
    <x v="4"/>
    <x v="18"/>
    <n v="70"/>
    <x v="23"/>
    <n v="2"/>
  </r>
  <r>
    <x v="18"/>
    <x v="4"/>
    <x v="18"/>
    <n v="150"/>
    <x v="30"/>
    <n v="4"/>
  </r>
  <r>
    <x v="18"/>
    <x v="4"/>
    <x v="18"/>
    <n v="390"/>
    <x v="12"/>
    <n v="4"/>
  </r>
  <r>
    <x v="18"/>
    <x v="4"/>
    <x v="18"/>
    <n v="410"/>
    <x v="14"/>
    <n v="20"/>
  </r>
  <r>
    <x v="18"/>
    <x v="4"/>
    <x v="18"/>
    <n v="134"/>
    <x v="45"/>
    <n v="1"/>
  </r>
  <r>
    <x v="19"/>
    <x v="4"/>
    <x v="19"/>
    <n v="138"/>
    <x v="26"/>
    <n v="3"/>
  </r>
  <r>
    <x v="19"/>
    <x v="4"/>
    <x v="19"/>
    <n v="139"/>
    <x v="40"/>
    <n v="1"/>
  </r>
  <r>
    <x v="19"/>
    <x v="4"/>
    <x v="19"/>
    <n v="131"/>
    <x v="39"/>
    <n v="3"/>
  </r>
  <r>
    <x v="19"/>
    <x v="4"/>
    <x v="19"/>
    <n v="141"/>
    <x v="38"/>
    <n v="4"/>
  </r>
  <r>
    <x v="19"/>
    <x v="4"/>
    <x v="19"/>
    <n v="380"/>
    <x v="31"/>
    <n v="15"/>
  </r>
  <r>
    <x v="19"/>
    <x v="4"/>
    <x v="19"/>
    <n v="134"/>
    <x v="45"/>
    <n v="2"/>
  </r>
  <r>
    <x v="19"/>
    <x v="4"/>
    <x v="19"/>
    <n v="143"/>
    <x v="48"/>
    <n v="1"/>
  </r>
  <r>
    <x v="20"/>
    <x v="4"/>
    <x v="20"/>
    <n v="138"/>
    <x v="26"/>
    <n v="3"/>
  </r>
  <r>
    <x v="21"/>
    <x v="4"/>
    <x v="21"/>
    <n v="136"/>
    <x v="50"/>
    <n v="2"/>
  </r>
  <r>
    <x v="21"/>
    <x v="4"/>
    <x v="21"/>
    <n v="53"/>
    <x v="19"/>
    <n v="4"/>
  </r>
  <r>
    <x v="21"/>
    <x v="4"/>
    <x v="21"/>
    <n v="132"/>
    <x v="18"/>
    <n v="3"/>
  </r>
  <r>
    <x v="22"/>
    <x v="4"/>
    <x v="22"/>
    <n v="132"/>
    <x v="18"/>
    <n v="5"/>
  </r>
  <r>
    <x v="23"/>
    <x v="5"/>
    <x v="23"/>
    <n v="2"/>
    <x v="0"/>
    <n v="3"/>
  </r>
  <r>
    <x v="23"/>
    <x v="5"/>
    <x v="23"/>
    <n v="72"/>
    <x v="46"/>
    <n v="3"/>
  </r>
  <r>
    <x v="23"/>
    <x v="5"/>
    <x v="23"/>
    <n v="131"/>
    <x v="39"/>
    <n v="24"/>
  </r>
  <r>
    <x v="23"/>
    <x v="5"/>
    <x v="23"/>
    <n v="137"/>
    <x v="27"/>
    <n v="1"/>
  </r>
  <r>
    <x v="23"/>
    <x v="5"/>
    <x v="23"/>
    <n v="135"/>
    <x v="49"/>
    <n v="3"/>
  </r>
  <r>
    <x v="23"/>
    <x v="5"/>
    <x v="23"/>
    <n v="70"/>
    <x v="23"/>
    <n v="3"/>
  </r>
  <r>
    <x v="23"/>
    <x v="5"/>
    <x v="23"/>
    <n v="410"/>
    <x v="14"/>
    <n v="16"/>
  </r>
  <r>
    <x v="23"/>
    <x v="5"/>
    <x v="23"/>
    <n v="132"/>
    <x v="18"/>
    <n v="7"/>
  </r>
  <r>
    <x v="24"/>
    <x v="5"/>
    <x v="24"/>
    <n v="361"/>
    <x v="2"/>
    <n v="1"/>
  </r>
  <r>
    <x v="24"/>
    <x v="5"/>
    <x v="24"/>
    <n v="2"/>
    <x v="0"/>
    <n v="3"/>
  </r>
  <r>
    <x v="24"/>
    <x v="5"/>
    <x v="24"/>
    <n v="53"/>
    <x v="19"/>
    <n v="31"/>
  </r>
  <r>
    <x v="24"/>
    <x v="5"/>
    <x v="24"/>
    <n v="121"/>
    <x v="37"/>
    <n v="10"/>
  </r>
  <r>
    <x v="24"/>
    <x v="5"/>
    <x v="24"/>
    <n v="72"/>
    <x v="46"/>
    <n v="12"/>
  </r>
  <r>
    <x v="24"/>
    <x v="5"/>
    <x v="24"/>
    <n v="131"/>
    <x v="39"/>
    <n v="32"/>
  </r>
  <r>
    <x v="24"/>
    <x v="5"/>
    <x v="24"/>
    <n v="137"/>
    <x v="27"/>
    <n v="2"/>
  </r>
  <r>
    <x v="24"/>
    <x v="5"/>
    <x v="24"/>
    <n v="70"/>
    <x v="23"/>
    <n v="31"/>
  </r>
  <r>
    <x v="24"/>
    <x v="5"/>
    <x v="24"/>
    <n v="150"/>
    <x v="30"/>
    <n v="6"/>
  </r>
  <r>
    <x v="24"/>
    <x v="5"/>
    <x v="24"/>
    <n v="390"/>
    <x v="12"/>
    <n v="1"/>
  </r>
  <r>
    <x v="24"/>
    <x v="5"/>
    <x v="24"/>
    <n v="132"/>
    <x v="18"/>
    <n v="4"/>
  </r>
  <r>
    <x v="25"/>
    <x v="5"/>
    <x v="25"/>
    <n v="2"/>
    <x v="0"/>
    <n v="3"/>
  </r>
  <r>
    <x v="25"/>
    <x v="5"/>
    <x v="25"/>
    <n v="138"/>
    <x v="26"/>
    <n v="3"/>
  </r>
  <r>
    <x v="25"/>
    <x v="5"/>
    <x v="25"/>
    <n v="72"/>
    <x v="46"/>
    <n v="7"/>
  </r>
  <r>
    <x v="25"/>
    <x v="5"/>
    <x v="25"/>
    <n v="131"/>
    <x v="39"/>
    <n v="5"/>
  </r>
  <r>
    <x v="25"/>
    <x v="5"/>
    <x v="25"/>
    <n v="137"/>
    <x v="27"/>
    <n v="5"/>
  </r>
  <r>
    <x v="25"/>
    <x v="5"/>
    <x v="25"/>
    <n v="195"/>
    <x v="21"/>
    <n v="3"/>
  </r>
  <r>
    <x v="25"/>
    <x v="5"/>
    <x v="25"/>
    <n v="141"/>
    <x v="38"/>
    <n v="3"/>
  </r>
  <r>
    <x v="25"/>
    <x v="5"/>
    <x v="25"/>
    <n v="70"/>
    <x v="23"/>
    <n v="4"/>
  </r>
  <r>
    <x v="25"/>
    <x v="5"/>
    <x v="25"/>
    <n v="380"/>
    <x v="31"/>
    <n v="5"/>
  </r>
  <r>
    <x v="25"/>
    <x v="5"/>
    <x v="25"/>
    <n v="390"/>
    <x v="12"/>
    <n v="5"/>
  </r>
  <r>
    <x v="25"/>
    <x v="5"/>
    <x v="25"/>
    <n v="134"/>
    <x v="45"/>
    <n v="7"/>
  </r>
  <r>
    <x v="25"/>
    <x v="5"/>
    <x v="25"/>
    <n v="50"/>
    <x v="17"/>
    <n v="120"/>
  </r>
  <r>
    <x v="25"/>
    <x v="5"/>
    <x v="25"/>
    <n v="132"/>
    <x v="18"/>
    <n v="2"/>
  </r>
  <r>
    <x v="26"/>
    <x v="5"/>
    <x v="26"/>
    <n v="2"/>
    <x v="0"/>
    <n v="3"/>
  </r>
  <r>
    <x v="26"/>
    <x v="5"/>
    <x v="26"/>
    <n v="138"/>
    <x v="26"/>
    <n v="16"/>
  </r>
  <r>
    <x v="26"/>
    <x v="5"/>
    <x v="26"/>
    <n v="139"/>
    <x v="40"/>
    <n v="3"/>
  </r>
  <r>
    <x v="26"/>
    <x v="5"/>
    <x v="26"/>
    <n v="367"/>
    <x v="47"/>
    <n v="1"/>
  </r>
  <r>
    <x v="26"/>
    <x v="5"/>
    <x v="26"/>
    <n v="131"/>
    <x v="39"/>
    <n v="3"/>
  </r>
  <r>
    <x v="26"/>
    <x v="5"/>
    <x v="26"/>
    <n v="54"/>
    <x v="8"/>
    <n v="25"/>
  </r>
  <r>
    <x v="26"/>
    <x v="5"/>
    <x v="26"/>
    <n v="145"/>
    <x v="28"/>
    <n v="3"/>
  </r>
  <r>
    <x v="26"/>
    <x v="5"/>
    <x v="26"/>
    <n v="142"/>
    <x v="51"/>
    <n v="5"/>
  </r>
  <r>
    <x v="26"/>
    <x v="5"/>
    <x v="26"/>
    <n v="90"/>
    <x v="42"/>
    <n v="32"/>
  </r>
  <r>
    <x v="26"/>
    <x v="5"/>
    <x v="26"/>
    <n v="134"/>
    <x v="45"/>
    <n v="2"/>
  </r>
  <r>
    <x v="26"/>
    <x v="5"/>
    <x v="26"/>
    <n v="50"/>
    <x v="17"/>
    <n v="120"/>
  </r>
  <r>
    <x v="27"/>
    <x v="5"/>
    <x v="27"/>
    <n v="139"/>
    <x v="40"/>
    <n v="1"/>
  </r>
  <r>
    <x v="27"/>
    <x v="5"/>
    <x v="27"/>
    <n v="137"/>
    <x v="27"/>
    <n v="1"/>
  </r>
  <r>
    <x v="27"/>
    <x v="5"/>
    <x v="27"/>
    <n v="150"/>
    <x v="30"/>
    <n v="2"/>
  </r>
  <r>
    <x v="28"/>
    <x v="5"/>
    <x v="28"/>
    <n v="53"/>
    <x v="19"/>
    <n v="4"/>
  </r>
  <r>
    <x v="28"/>
    <x v="5"/>
    <x v="28"/>
    <n v="138"/>
    <x v="26"/>
    <n v="10"/>
  </r>
  <r>
    <x v="28"/>
    <x v="5"/>
    <x v="28"/>
    <n v="121"/>
    <x v="37"/>
    <n v="10"/>
  </r>
  <r>
    <x v="28"/>
    <x v="5"/>
    <x v="28"/>
    <n v="137"/>
    <x v="27"/>
    <n v="1"/>
  </r>
  <r>
    <x v="28"/>
    <x v="5"/>
    <x v="28"/>
    <n v="195"/>
    <x v="21"/>
    <n v="2"/>
  </r>
  <r>
    <x v="28"/>
    <x v="5"/>
    <x v="28"/>
    <n v="70"/>
    <x v="23"/>
    <n v="7"/>
  </r>
  <r>
    <x v="28"/>
    <x v="5"/>
    <x v="28"/>
    <n v="150"/>
    <x v="30"/>
    <n v="7"/>
  </r>
  <r>
    <x v="28"/>
    <x v="5"/>
    <x v="28"/>
    <n v="134"/>
    <x v="45"/>
    <n v="16"/>
  </r>
  <r>
    <x v="28"/>
    <x v="5"/>
    <x v="28"/>
    <n v="132"/>
    <x v="18"/>
    <n v="4"/>
  </r>
  <r>
    <x v="29"/>
    <x v="5"/>
    <x v="29"/>
    <n v="72"/>
    <x v="46"/>
    <n v="25"/>
  </r>
  <r>
    <x v="29"/>
    <x v="5"/>
    <x v="29"/>
    <n v="150"/>
    <x v="30"/>
    <n v="4"/>
  </r>
  <r>
    <x v="30"/>
    <x v="5"/>
    <x v="30"/>
    <n v="195"/>
    <x v="21"/>
    <n v="1"/>
  </r>
  <r>
    <x v="30"/>
    <x v="5"/>
    <x v="30"/>
    <n v="146"/>
    <x v="52"/>
    <n v="1"/>
  </r>
  <r>
    <x v="30"/>
    <x v="5"/>
    <x v="30"/>
    <n v="50"/>
    <x v="17"/>
    <n v="4"/>
  </r>
  <r>
    <x v="31"/>
    <x v="5"/>
    <x v="31"/>
    <n v="50"/>
    <x v="17"/>
    <n v="150"/>
  </r>
  <r>
    <x v="32"/>
    <x v="6"/>
    <x v="32"/>
    <n v="133"/>
    <x v="36"/>
    <n v="2"/>
  </r>
  <r>
    <x v="32"/>
    <x v="6"/>
    <x v="32"/>
    <n v="135"/>
    <x v="49"/>
    <n v="2"/>
  </r>
  <r>
    <x v="32"/>
    <x v="6"/>
    <x v="32"/>
    <n v="145"/>
    <x v="28"/>
    <n v="2"/>
  </r>
  <r>
    <x v="32"/>
    <x v="6"/>
    <x v="32"/>
    <n v="50"/>
    <x v="17"/>
    <n v="129"/>
  </r>
  <r>
    <x v="33"/>
    <x v="6"/>
    <x v="33"/>
    <n v="137"/>
    <x v="27"/>
    <n v="14"/>
  </r>
  <r>
    <x v="33"/>
    <x v="6"/>
    <x v="33"/>
    <n v="112"/>
    <x v="43"/>
    <n v="3"/>
  </r>
  <r>
    <x v="33"/>
    <x v="6"/>
    <x v="33"/>
    <n v="145"/>
    <x v="28"/>
    <n v="7"/>
  </r>
  <r>
    <x v="33"/>
    <x v="6"/>
    <x v="33"/>
    <n v="70"/>
    <x v="23"/>
    <n v="4"/>
  </r>
  <r>
    <x v="33"/>
    <x v="6"/>
    <x v="33"/>
    <n v="50"/>
    <x v="17"/>
    <n v="120"/>
  </r>
  <r>
    <x v="34"/>
    <x v="6"/>
    <x v="34"/>
    <n v="401"/>
    <x v="4"/>
    <n v="4"/>
  </r>
  <r>
    <x v="34"/>
    <x v="6"/>
    <x v="34"/>
    <n v="135"/>
    <x v="49"/>
    <n v="2"/>
  </r>
  <r>
    <x v="34"/>
    <x v="6"/>
    <x v="34"/>
    <n v="50"/>
    <x v="17"/>
    <n v="150"/>
  </r>
  <r>
    <x v="35"/>
    <x v="6"/>
    <x v="35"/>
    <n v="138"/>
    <x v="26"/>
    <n v="3"/>
  </r>
  <r>
    <x v="35"/>
    <x v="6"/>
    <x v="35"/>
    <n v="137"/>
    <x v="27"/>
    <n v="1"/>
  </r>
  <r>
    <x v="36"/>
    <x v="7"/>
    <x v="36"/>
    <n v="138"/>
    <x v="26"/>
    <n v="38"/>
  </r>
  <r>
    <x v="36"/>
    <x v="7"/>
    <x v="36"/>
    <n v="54"/>
    <x v="8"/>
    <n v="200"/>
  </r>
  <r>
    <x v="36"/>
    <x v="7"/>
    <x v="36"/>
    <n v="410"/>
    <x v="14"/>
    <n v="120"/>
  </r>
  <r>
    <x v="36"/>
    <x v="7"/>
    <x v="36"/>
    <n v="50"/>
    <x v="17"/>
    <n v="280"/>
  </r>
  <r>
    <x v="37"/>
    <x v="7"/>
    <x v="37"/>
    <n v="20"/>
    <x v="7"/>
    <n v="8"/>
  </r>
  <r>
    <x v="37"/>
    <x v="7"/>
    <x v="37"/>
    <n v="70"/>
    <x v="23"/>
    <n v="12"/>
  </r>
  <r>
    <x v="37"/>
    <x v="7"/>
    <x v="37"/>
    <n v="410"/>
    <x v="14"/>
    <n v="25"/>
  </r>
  <r>
    <x v="38"/>
    <x v="8"/>
    <x v="38"/>
    <n v="361"/>
    <x v="2"/>
    <n v="6"/>
  </r>
  <r>
    <x v="38"/>
    <x v="8"/>
    <x v="38"/>
    <n v="133"/>
    <x v="36"/>
    <n v="4"/>
  </r>
  <r>
    <x v="38"/>
    <x v="8"/>
    <x v="38"/>
    <n v="53"/>
    <x v="19"/>
    <n v="5"/>
  </r>
  <r>
    <x v="38"/>
    <x v="8"/>
    <x v="38"/>
    <n v="138"/>
    <x v="26"/>
    <n v="40"/>
  </r>
  <r>
    <x v="38"/>
    <x v="8"/>
    <x v="38"/>
    <n v="480"/>
    <x v="3"/>
    <n v="4"/>
  </r>
  <r>
    <x v="38"/>
    <x v="8"/>
    <x v="38"/>
    <n v="139"/>
    <x v="40"/>
    <n v="8"/>
  </r>
  <r>
    <x v="38"/>
    <x v="8"/>
    <x v="38"/>
    <n v="131"/>
    <x v="39"/>
    <n v="5"/>
  </r>
  <r>
    <x v="38"/>
    <x v="8"/>
    <x v="38"/>
    <n v="391"/>
    <x v="6"/>
    <n v="10"/>
  </r>
  <r>
    <x v="38"/>
    <x v="8"/>
    <x v="38"/>
    <n v="195"/>
    <x v="21"/>
    <n v="11"/>
  </r>
  <r>
    <x v="38"/>
    <x v="8"/>
    <x v="38"/>
    <n v="112"/>
    <x v="43"/>
    <n v="25"/>
  </r>
  <r>
    <x v="38"/>
    <x v="8"/>
    <x v="38"/>
    <n v="141"/>
    <x v="38"/>
    <n v="4"/>
  </r>
  <r>
    <x v="38"/>
    <x v="8"/>
    <x v="38"/>
    <n v="54"/>
    <x v="8"/>
    <n v="37"/>
  </r>
  <r>
    <x v="38"/>
    <x v="8"/>
    <x v="38"/>
    <n v="145"/>
    <x v="28"/>
    <n v="2"/>
  </r>
  <r>
    <x v="38"/>
    <x v="8"/>
    <x v="38"/>
    <n v="70"/>
    <x v="23"/>
    <n v="7"/>
  </r>
  <r>
    <x v="38"/>
    <x v="8"/>
    <x v="38"/>
    <n v="417"/>
    <x v="9"/>
    <n v="38"/>
  </r>
  <r>
    <x v="38"/>
    <x v="8"/>
    <x v="38"/>
    <n v="414"/>
    <x v="11"/>
    <n v="5"/>
  </r>
  <r>
    <x v="38"/>
    <x v="8"/>
    <x v="38"/>
    <n v="390"/>
    <x v="12"/>
    <n v="52"/>
  </r>
  <r>
    <x v="38"/>
    <x v="8"/>
    <x v="38"/>
    <n v="90"/>
    <x v="42"/>
    <n v="18"/>
  </r>
  <r>
    <x v="38"/>
    <x v="8"/>
    <x v="38"/>
    <n v="410"/>
    <x v="14"/>
    <n v="70"/>
  </r>
  <r>
    <x v="38"/>
    <x v="8"/>
    <x v="38"/>
    <n v="50"/>
    <x v="17"/>
    <n v="68"/>
  </r>
  <r>
    <x v="38"/>
    <x v="8"/>
    <x v="38"/>
    <n v="132"/>
    <x v="18"/>
    <n v="2"/>
  </r>
  <r>
    <x v="39"/>
    <x v="8"/>
    <x v="39"/>
    <n v="361"/>
    <x v="2"/>
    <n v="5"/>
  </r>
  <r>
    <x v="39"/>
    <x v="8"/>
    <x v="39"/>
    <n v="133"/>
    <x v="36"/>
    <n v="3"/>
  </r>
  <r>
    <x v="39"/>
    <x v="8"/>
    <x v="39"/>
    <n v="138"/>
    <x v="26"/>
    <n v="42"/>
  </r>
  <r>
    <x v="39"/>
    <x v="8"/>
    <x v="39"/>
    <n v="139"/>
    <x v="40"/>
    <n v="2"/>
  </r>
  <r>
    <x v="39"/>
    <x v="8"/>
    <x v="39"/>
    <n v="131"/>
    <x v="39"/>
    <n v="2"/>
  </r>
  <r>
    <x v="39"/>
    <x v="8"/>
    <x v="39"/>
    <n v="137"/>
    <x v="27"/>
    <n v="2"/>
  </r>
  <r>
    <x v="39"/>
    <x v="8"/>
    <x v="39"/>
    <n v="391"/>
    <x v="6"/>
    <n v="10"/>
  </r>
  <r>
    <x v="39"/>
    <x v="8"/>
    <x v="39"/>
    <n v="195"/>
    <x v="21"/>
    <n v="1"/>
  </r>
  <r>
    <x v="39"/>
    <x v="8"/>
    <x v="39"/>
    <n v="112"/>
    <x v="43"/>
    <n v="25"/>
  </r>
  <r>
    <x v="39"/>
    <x v="8"/>
    <x v="39"/>
    <n v="54"/>
    <x v="8"/>
    <n v="23"/>
  </r>
  <r>
    <x v="39"/>
    <x v="8"/>
    <x v="39"/>
    <n v="145"/>
    <x v="28"/>
    <n v="3"/>
  </r>
  <r>
    <x v="39"/>
    <x v="8"/>
    <x v="39"/>
    <n v="70"/>
    <x v="23"/>
    <n v="4"/>
  </r>
  <r>
    <x v="39"/>
    <x v="8"/>
    <x v="39"/>
    <n v="150"/>
    <x v="30"/>
    <n v="3"/>
  </r>
  <r>
    <x v="39"/>
    <x v="8"/>
    <x v="39"/>
    <n v="380"/>
    <x v="31"/>
    <n v="26"/>
  </r>
  <r>
    <x v="39"/>
    <x v="8"/>
    <x v="39"/>
    <n v="414"/>
    <x v="11"/>
    <n v="5"/>
  </r>
  <r>
    <x v="39"/>
    <x v="8"/>
    <x v="39"/>
    <n v="90"/>
    <x v="42"/>
    <n v="16"/>
  </r>
  <r>
    <x v="39"/>
    <x v="8"/>
    <x v="39"/>
    <n v="410"/>
    <x v="14"/>
    <n v="95"/>
  </r>
  <r>
    <x v="39"/>
    <x v="8"/>
    <x v="39"/>
    <n v="50"/>
    <x v="17"/>
    <n v="98"/>
  </r>
  <r>
    <x v="39"/>
    <x v="8"/>
    <x v="39"/>
    <n v="132"/>
    <x v="18"/>
    <n v="8"/>
  </r>
  <r>
    <x v="40"/>
    <x v="8"/>
    <x v="40"/>
    <n v="138"/>
    <x v="26"/>
    <n v="25"/>
  </r>
  <r>
    <x v="40"/>
    <x v="8"/>
    <x v="40"/>
    <n v="131"/>
    <x v="39"/>
    <n v="3"/>
  </r>
  <r>
    <x v="40"/>
    <x v="8"/>
    <x v="40"/>
    <n v="391"/>
    <x v="6"/>
    <n v="10"/>
  </r>
  <r>
    <x v="40"/>
    <x v="8"/>
    <x v="40"/>
    <n v="50"/>
    <x v="17"/>
    <n v="60"/>
  </r>
  <r>
    <x v="41"/>
    <x v="8"/>
    <x v="41"/>
    <n v="220"/>
    <x v="44"/>
    <n v="15"/>
  </r>
  <r>
    <x v="41"/>
    <x v="8"/>
    <x v="41"/>
    <n v="90"/>
    <x v="42"/>
    <n v="26"/>
  </r>
  <r>
    <x v="42"/>
    <x v="8"/>
    <x v="42"/>
    <n v="53"/>
    <x v="19"/>
    <n v="10"/>
  </r>
  <r>
    <x v="42"/>
    <x v="8"/>
    <x v="42"/>
    <n v="391"/>
    <x v="6"/>
    <n v="1"/>
  </r>
  <r>
    <x v="42"/>
    <x v="8"/>
    <x v="42"/>
    <n v="112"/>
    <x v="43"/>
    <n v="4"/>
  </r>
  <r>
    <x v="43"/>
    <x v="9"/>
    <x v="43"/>
    <n v="138"/>
    <x v="26"/>
    <n v="3"/>
  </r>
  <r>
    <x v="43"/>
    <x v="9"/>
    <x v="43"/>
    <n v="137"/>
    <x v="27"/>
    <n v="8"/>
  </r>
  <r>
    <x v="43"/>
    <x v="9"/>
    <x v="43"/>
    <n v="391"/>
    <x v="6"/>
    <n v="10"/>
  </r>
  <r>
    <x v="43"/>
    <x v="9"/>
    <x v="43"/>
    <n v="20"/>
    <x v="7"/>
    <n v="50"/>
  </r>
  <r>
    <x v="43"/>
    <x v="9"/>
    <x v="43"/>
    <n v="141"/>
    <x v="38"/>
    <n v="11"/>
  </r>
  <r>
    <x v="43"/>
    <x v="9"/>
    <x v="43"/>
    <n v="380"/>
    <x v="31"/>
    <n v="9"/>
  </r>
  <r>
    <x v="43"/>
    <x v="9"/>
    <x v="43"/>
    <n v="414"/>
    <x v="11"/>
    <n v="5"/>
  </r>
  <r>
    <x v="43"/>
    <x v="9"/>
    <x v="43"/>
    <n v="410"/>
    <x v="14"/>
    <n v="33"/>
  </r>
  <r>
    <x v="43"/>
    <x v="9"/>
    <x v="43"/>
    <n v="50"/>
    <x v="17"/>
    <n v="3"/>
  </r>
  <r>
    <x v="44"/>
    <x v="10"/>
    <x v="44"/>
    <n v="367"/>
    <x v="47"/>
    <n v="1"/>
  </r>
  <r>
    <x v="44"/>
    <x v="10"/>
    <x v="44"/>
    <n v="391"/>
    <x v="6"/>
    <n v="300"/>
  </r>
  <r>
    <x v="44"/>
    <x v="10"/>
    <x v="44"/>
    <n v="70"/>
    <x v="23"/>
    <n v="50"/>
  </r>
  <r>
    <x v="44"/>
    <x v="10"/>
    <x v="44"/>
    <n v="134"/>
    <x v="45"/>
    <n v="150"/>
  </r>
  <r>
    <x v="45"/>
    <x v="11"/>
    <x v="45"/>
    <n v="70"/>
    <x v="23"/>
    <n v="18"/>
  </r>
  <r>
    <x v="45"/>
    <x v="11"/>
    <x v="45"/>
    <n v="410"/>
    <x v="14"/>
    <n v="10"/>
  </r>
  <r>
    <x v="46"/>
    <x v="11"/>
    <x v="46"/>
    <n v="140"/>
    <x v="35"/>
    <n v="5"/>
  </r>
  <r>
    <x v="46"/>
    <x v="11"/>
    <x v="46"/>
    <n v="380"/>
    <x v="31"/>
    <n v="2"/>
  </r>
  <r>
    <x v="46"/>
    <x v="11"/>
    <x v="46"/>
    <n v="50"/>
    <x v="17"/>
    <n v="30"/>
  </r>
  <r>
    <x v="47"/>
    <x v="11"/>
    <x v="47"/>
    <n v="417"/>
    <x v="9"/>
    <n v="10"/>
  </r>
  <r>
    <x v="47"/>
    <x v="11"/>
    <x v="47"/>
    <n v="380"/>
    <x v="31"/>
    <n v="20"/>
  </r>
  <r>
    <x v="47"/>
    <x v="11"/>
    <x v="47"/>
    <n v="50"/>
    <x v="17"/>
    <n v="30"/>
  </r>
  <r>
    <x v="48"/>
    <x v="11"/>
    <x v="48"/>
    <n v="72"/>
    <x v="46"/>
    <n v="6"/>
  </r>
  <r>
    <x v="48"/>
    <x v="11"/>
    <x v="48"/>
    <n v="137"/>
    <x v="27"/>
    <n v="19"/>
  </r>
  <r>
    <x v="48"/>
    <x v="11"/>
    <x v="48"/>
    <n v="195"/>
    <x v="21"/>
    <n v="7"/>
  </r>
  <r>
    <x v="48"/>
    <x v="11"/>
    <x v="48"/>
    <n v="135"/>
    <x v="49"/>
    <n v="1"/>
  </r>
  <r>
    <x v="48"/>
    <x v="11"/>
    <x v="48"/>
    <n v="144"/>
    <x v="53"/>
    <n v="4"/>
  </r>
  <r>
    <x v="48"/>
    <x v="11"/>
    <x v="48"/>
    <n v="150"/>
    <x v="30"/>
    <n v="123"/>
  </r>
  <r>
    <x v="48"/>
    <x v="11"/>
    <x v="48"/>
    <n v="417"/>
    <x v="9"/>
    <n v="10"/>
  </r>
  <r>
    <x v="48"/>
    <x v="11"/>
    <x v="48"/>
    <n v="132"/>
    <x v="18"/>
    <n v="3"/>
  </r>
  <r>
    <x v="49"/>
    <x v="11"/>
    <x v="49"/>
    <n v="72"/>
    <x v="46"/>
    <n v="1"/>
  </r>
  <r>
    <x v="49"/>
    <x v="11"/>
    <x v="49"/>
    <n v="137"/>
    <x v="27"/>
    <n v="6"/>
  </r>
  <r>
    <x v="49"/>
    <x v="11"/>
    <x v="49"/>
    <n v="195"/>
    <x v="21"/>
    <n v="12"/>
  </r>
  <r>
    <x v="49"/>
    <x v="11"/>
    <x v="49"/>
    <n v="150"/>
    <x v="30"/>
    <n v="17"/>
  </r>
  <r>
    <x v="49"/>
    <x v="11"/>
    <x v="49"/>
    <n v="132"/>
    <x v="18"/>
    <n v="5"/>
  </r>
  <r>
    <x v="50"/>
    <x v="12"/>
    <x v="50"/>
    <n v="136"/>
    <x v="50"/>
    <n v="29"/>
  </r>
  <r>
    <x v="50"/>
    <x v="12"/>
    <x v="50"/>
    <n v="133"/>
    <x v="36"/>
    <n v="1"/>
  </r>
  <r>
    <x v="50"/>
    <x v="12"/>
    <x v="50"/>
    <n v="2"/>
    <x v="0"/>
    <n v="25"/>
  </r>
  <r>
    <x v="50"/>
    <x v="12"/>
    <x v="50"/>
    <n v="138"/>
    <x v="26"/>
    <n v="108"/>
  </r>
  <r>
    <x v="50"/>
    <x v="12"/>
    <x v="50"/>
    <n v="480"/>
    <x v="3"/>
    <n v="8"/>
  </r>
  <r>
    <x v="50"/>
    <x v="12"/>
    <x v="50"/>
    <n v="121"/>
    <x v="37"/>
    <n v="25"/>
  </r>
  <r>
    <x v="50"/>
    <x v="12"/>
    <x v="50"/>
    <n v="392"/>
    <x v="20"/>
    <n v="38"/>
  </r>
  <r>
    <x v="50"/>
    <x v="12"/>
    <x v="50"/>
    <n v="139"/>
    <x v="40"/>
    <n v="40"/>
  </r>
  <r>
    <x v="50"/>
    <x v="12"/>
    <x v="50"/>
    <n v="367"/>
    <x v="47"/>
    <n v="6"/>
  </r>
  <r>
    <x v="50"/>
    <x v="12"/>
    <x v="50"/>
    <n v="131"/>
    <x v="39"/>
    <n v="114"/>
  </r>
  <r>
    <x v="50"/>
    <x v="12"/>
    <x v="50"/>
    <n v="137"/>
    <x v="27"/>
    <n v="5"/>
  </r>
  <r>
    <x v="50"/>
    <x v="12"/>
    <x v="50"/>
    <n v="14"/>
    <x v="54"/>
    <n v="25"/>
  </r>
  <r>
    <x v="50"/>
    <x v="12"/>
    <x v="50"/>
    <n v="195"/>
    <x v="21"/>
    <n v="29"/>
  </r>
  <r>
    <x v="50"/>
    <x v="12"/>
    <x v="50"/>
    <n v="149"/>
    <x v="55"/>
    <n v="4"/>
  </r>
  <r>
    <x v="50"/>
    <x v="12"/>
    <x v="50"/>
    <n v="112"/>
    <x v="43"/>
    <n v="579"/>
  </r>
  <r>
    <x v="50"/>
    <x v="12"/>
    <x v="50"/>
    <n v="140"/>
    <x v="35"/>
    <n v="6"/>
  </r>
  <r>
    <x v="50"/>
    <x v="12"/>
    <x v="50"/>
    <n v="20"/>
    <x v="7"/>
    <n v="25"/>
  </r>
  <r>
    <x v="50"/>
    <x v="12"/>
    <x v="50"/>
    <n v="141"/>
    <x v="38"/>
    <n v="15"/>
  </r>
  <r>
    <x v="50"/>
    <x v="12"/>
    <x v="50"/>
    <n v="54"/>
    <x v="8"/>
    <n v="500"/>
  </r>
  <r>
    <x v="50"/>
    <x v="12"/>
    <x v="50"/>
    <n v="145"/>
    <x v="28"/>
    <n v="65"/>
  </r>
  <r>
    <x v="50"/>
    <x v="12"/>
    <x v="50"/>
    <n v="301"/>
    <x v="56"/>
    <n v="30"/>
  </r>
  <r>
    <x v="50"/>
    <x v="12"/>
    <x v="50"/>
    <n v="142"/>
    <x v="51"/>
    <n v="10"/>
  </r>
  <r>
    <x v="50"/>
    <x v="12"/>
    <x v="50"/>
    <n v="306"/>
    <x v="22"/>
    <n v="78"/>
  </r>
  <r>
    <x v="50"/>
    <x v="12"/>
    <x v="50"/>
    <n v="70"/>
    <x v="23"/>
    <n v="53"/>
  </r>
  <r>
    <x v="50"/>
    <x v="12"/>
    <x v="50"/>
    <n v="150"/>
    <x v="30"/>
    <n v="1209"/>
  </r>
  <r>
    <x v="50"/>
    <x v="12"/>
    <x v="50"/>
    <n v="417"/>
    <x v="9"/>
    <n v="170"/>
  </r>
  <r>
    <x v="50"/>
    <x v="12"/>
    <x v="50"/>
    <n v="380"/>
    <x v="31"/>
    <n v="511"/>
  </r>
  <r>
    <x v="50"/>
    <x v="12"/>
    <x v="50"/>
    <n v="414"/>
    <x v="11"/>
    <n v="8"/>
  </r>
  <r>
    <x v="50"/>
    <x v="12"/>
    <x v="50"/>
    <n v="390"/>
    <x v="12"/>
    <n v="57"/>
  </r>
  <r>
    <x v="50"/>
    <x v="12"/>
    <x v="50"/>
    <n v="220"/>
    <x v="44"/>
    <n v="34"/>
  </r>
  <r>
    <x v="50"/>
    <x v="12"/>
    <x v="50"/>
    <n v="90"/>
    <x v="42"/>
    <n v="318"/>
  </r>
  <r>
    <x v="50"/>
    <x v="12"/>
    <x v="50"/>
    <n v="410"/>
    <x v="14"/>
    <n v="100"/>
  </r>
  <r>
    <x v="50"/>
    <x v="12"/>
    <x v="50"/>
    <n v="134"/>
    <x v="45"/>
    <n v="13"/>
  </r>
  <r>
    <x v="50"/>
    <x v="12"/>
    <x v="50"/>
    <n v="50"/>
    <x v="17"/>
    <n v="1650"/>
  </r>
  <r>
    <x v="50"/>
    <x v="12"/>
    <x v="50"/>
    <n v="302"/>
    <x v="57"/>
    <n v="3"/>
  </r>
  <r>
    <x v="50"/>
    <x v="12"/>
    <x v="50"/>
    <n v="132"/>
    <x v="18"/>
    <n v="238"/>
  </r>
  <r>
    <x v="51"/>
    <x v="12"/>
    <x v="51"/>
    <n v="197"/>
    <x v="58"/>
    <n v="71"/>
  </r>
  <r>
    <x v="51"/>
    <x v="12"/>
    <x v="51"/>
    <n v="401"/>
    <x v="4"/>
    <n v="92"/>
  </r>
  <r>
    <x v="51"/>
    <x v="12"/>
    <x v="51"/>
    <n v="63"/>
    <x v="5"/>
    <n v="50"/>
  </r>
  <r>
    <x v="51"/>
    <x v="12"/>
    <x v="51"/>
    <n v="391"/>
    <x v="6"/>
    <n v="60"/>
  </r>
  <r>
    <x v="51"/>
    <x v="12"/>
    <x v="51"/>
    <n v="305"/>
    <x v="59"/>
    <n v="20"/>
  </r>
  <r>
    <x v="51"/>
    <x v="12"/>
    <x v="51"/>
    <n v="141"/>
    <x v="38"/>
    <n v="45"/>
  </r>
  <r>
    <x v="51"/>
    <x v="12"/>
    <x v="51"/>
    <n v="306"/>
    <x v="22"/>
    <n v="40"/>
  </r>
  <r>
    <x v="51"/>
    <x v="12"/>
    <x v="51"/>
    <n v="80"/>
    <x v="29"/>
    <n v="195"/>
  </r>
  <r>
    <x v="51"/>
    <x v="12"/>
    <x v="51"/>
    <n v="220"/>
    <x v="44"/>
    <n v="50"/>
  </r>
  <r>
    <x v="51"/>
    <x v="12"/>
    <x v="51"/>
    <n v="410"/>
    <x v="14"/>
    <n v="8"/>
  </r>
  <r>
    <x v="52"/>
    <x v="12"/>
    <x v="52"/>
    <n v="2"/>
    <x v="0"/>
    <n v="625"/>
  </r>
  <r>
    <x v="52"/>
    <x v="12"/>
    <x v="52"/>
    <n v="480"/>
    <x v="3"/>
    <n v="50"/>
  </r>
  <r>
    <x v="52"/>
    <x v="12"/>
    <x v="52"/>
    <n v="121"/>
    <x v="37"/>
    <n v="100"/>
  </r>
  <r>
    <x v="52"/>
    <x v="12"/>
    <x v="52"/>
    <n v="54"/>
    <x v="8"/>
    <n v="242"/>
  </r>
  <r>
    <x v="52"/>
    <x v="12"/>
    <x v="52"/>
    <n v="80"/>
    <x v="29"/>
    <n v="55"/>
  </r>
  <r>
    <x v="52"/>
    <x v="12"/>
    <x v="52"/>
    <n v="110"/>
    <x v="25"/>
    <n v="59"/>
  </r>
  <r>
    <x v="52"/>
    <x v="12"/>
    <x v="52"/>
    <n v="366"/>
    <x v="1"/>
    <n v="15"/>
  </r>
  <r>
    <x v="53"/>
    <x v="12"/>
    <x v="53"/>
    <n v="361"/>
    <x v="2"/>
    <n v="144"/>
  </r>
  <r>
    <x v="53"/>
    <x v="12"/>
    <x v="53"/>
    <n v="300"/>
    <x v="60"/>
    <n v="16"/>
  </r>
  <r>
    <x v="53"/>
    <x v="12"/>
    <x v="53"/>
    <n v="133"/>
    <x v="36"/>
    <n v="25"/>
  </r>
  <r>
    <x v="53"/>
    <x v="12"/>
    <x v="53"/>
    <n v="2"/>
    <x v="0"/>
    <n v="100"/>
  </r>
  <r>
    <x v="53"/>
    <x v="12"/>
    <x v="53"/>
    <n v="138"/>
    <x v="26"/>
    <n v="50"/>
  </r>
  <r>
    <x v="53"/>
    <x v="12"/>
    <x v="53"/>
    <n v="480"/>
    <x v="3"/>
    <n v="12"/>
  </r>
  <r>
    <x v="53"/>
    <x v="12"/>
    <x v="53"/>
    <n v="392"/>
    <x v="20"/>
    <n v="38"/>
  </r>
  <r>
    <x v="53"/>
    <x v="12"/>
    <x v="53"/>
    <n v="139"/>
    <x v="40"/>
    <n v="7"/>
  </r>
  <r>
    <x v="53"/>
    <x v="12"/>
    <x v="53"/>
    <n v="401"/>
    <x v="4"/>
    <n v="1"/>
  </r>
  <r>
    <x v="53"/>
    <x v="12"/>
    <x v="53"/>
    <n v="72"/>
    <x v="46"/>
    <n v="188"/>
  </r>
  <r>
    <x v="53"/>
    <x v="12"/>
    <x v="53"/>
    <n v="193"/>
    <x v="61"/>
    <n v="2"/>
  </r>
  <r>
    <x v="53"/>
    <x v="12"/>
    <x v="53"/>
    <n v="63"/>
    <x v="5"/>
    <n v="50"/>
  </r>
  <r>
    <x v="53"/>
    <x v="12"/>
    <x v="53"/>
    <n v="196"/>
    <x v="62"/>
    <n v="17"/>
  </r>
  <r>
    <x v="53"/>
    <x v="12"/>
    <x v="53"/>
    <n v="131"/>
    <x v="39"/>
    <n v="25"/>
  </r>
  <r>
    <x v="53"/>
    <x v="12"/>
    <x v="53"/>
    <n v="391"/>
    <x v="6"/>
    <n v="147"/>
  </r>
  <r>
    <x v="53"/>
    <x v="12"/>
    <x v="53"/>
    <n v="195"/>
    <x v="21"/>
    <n v="56"/>
  </r>
  <r>
    <x v="53"/>
    <x v="12"/>
    <x v="53"/>
    <n v="146"/>
    <x v="52"/>
    <n v="89"/>
  </r>
  <r>
    <x v="53"/>
    <x v="12"/>
    <x v="53"/>
    <n v="112"/>
    <x v="43"/>
    <n v="267"/>
  </r>
  <r>
    <x v="53"/>
    <x v="12"/>
    <x v="53"/>
    <n v="135"/>
    <x v="49"/>
    <n v="67"/>
  </r>
  <r>
    <x v="53"/>
    <x v="12"/>
    <x v="53"/>
    <n v="141"/>
    <x v="38"/>
    <n v="80"/>
  </r>
  <r>
    <x v="53"/>
    <x v="12"/>
    <x v="53"/>
    <n v="145"/>
    <x v="28"/>
    <n v="25"/>
  </r>
  <r>
    <x v="53"/>
    <x v="12"/>
    <x v="53"/>
    <n v="301"/>
    <x v="56"/>
    <n v="30"/>
  </r>
  <r>
    <x v="53"/>
    <x v="12"/>
    <x v="53"/>
    <n v="142"/>
    <x v="51"/>
    <n v="12"/>
  </r>
  <r>
    <x v="53"/>
    <x v="12"/>
    <x v="53"/>
    <n v="306"/>
    <x v="22"/>
    <n v="10"/>
  </r>
  <r>
    <x v="53"/>
    <x v="12"/>
    <x v="53"/>
    <n v="80"/>
    <x v="29"/>
    <n v="1085"/>
  </r>
  <r>
    <x v="53"/>
    <x v="12"/>
    <x v="53"/>
    <n v="70"/>
    <x v="23"/>
    <n v="202"/>
  </r>
  <r>
    <x v="53"/>
    <x v="12"/>
    <x v="53"/>
    <n v="150"/>
    <x v="30"/>
    <n v="810"/>
  </r>
  <r>
    <x v="53"/>
    <x v="12"/>
    <x v="53"/>
    <n v="417"/>
    <x v="9"/>
    <n v="205"/>
  </r>
  <r>
    <x v="53"/>
    <x v="12"/>
    <x v="53"/>
    <n v="380"/>
    <x v="31"/>
    <n v="1693"/>
  </r>
  <r>
    <x v="53"/>
    <x v="12"/>
    <x v="53"/>
    <n v="414"/>
    <x v="11"/>
    <n v="25"/>
  </r>
  <r>
    <x v="53"/>
    <x v="12"/>
    <x v="53"/>
    <n v="90"/>
    <x v="42"/>
    <n v="1384"/>
  </r>
  <r>
    <x v="53"/>
    <x v="12"/>
    <x v="53"/>
    <n v="410"/>
    <x v="14"/>
    <n v="50"/>
  </r>
  <r>
    <x v="53"/>
    <x v="12"/>
    <x v="53"/>
    <n v="134"/>
    <x v="45"/>
    <n v="65"/>
  </r>
  <r>
    <x v="53"/>
    <x v="12"/>
    <x v="53"/>
    <n v="50"/>
    <x v="17"/>
    <n v="7809"/>
  </r>
  <r>
    <x v="53"/>
    <x v="12"/>
    <x v="53"/>
    <n v="143"/>
    <x v="48"/>
    <n v="77"/>
  </r>
  <r>
    <x v="53"/>
    <x v="12"/>
    <x v="53"/>
    <n v="302"/>
    <x v="57"/>
    <n v="1"/>
  </r>
  <r>
    <x v="53"/>
    <x v="12"/>
    <x v="53"/>
    <n v="132"/>
    <x v="18"/>
    <n v="100"/>
  </r>
  <r>
    <x v="54"/>
    <x v="12"/>
    <x v="54"/>
    <n v="53"/>
    <x v="19"/>
    <n v="5"/>
  </r>
  <r>
    <x v="54"/>
    <x v="12"/>
    <x v="54"/>
    <n v="121"/>
    <x v="37"/>
    <n v="12"/>
  </r>
  <r>
    <x v="54"/>
    <x v="12"/>
    <x v="54"/>
    <n v="63"/>
    <x v="5"/>
    <n v="25"/>
  </r>
  <r>
    <x v="54"/>
    <x v="12"/>
    <x v="54"/>
    <n v="137"/>
    <x v="27"/>
    <n v="20"/>
  </r>
  <r>
    <x v="54"/>
    <x v="12"/>
    <x v="54"/>
    <n v="391"/>
    <x v="6"/>
    <n v="25"/>
  </r>
  <r>
    <x v="54"/>
    <x v="12"/>
    <x v="54"/>
    <n v="307"/>
    <x v="33"/>
    <n v="15"/>
  </r>
  <r>
    <x v="54"/>
    <x v="12"/>
    <x v="54"/>
    <n v="50"/>
    <x v="17"/>
    <n v="422"/>
  </r>
  <r>
    <x v="55"/>
    <x v="12"/>
    <x v="55"/>
    <n v="121"/>
    <x v="37"/>
    <n v="19"/>
  </r>
  <r>
    <x v="56"/>
    <x v="13"/>
    <x v="56"/>
    <n v="138"/>
    <x v="26"/>
    <n v="20"/>
  </r>
  <r>
    <x v="56"/>
    <x v="13"/>
    <x v="56"/>
    <n v="367"/>
    <x v="47"/>
    <n v="25"/>
  </r>
  <r>
    <x v="56"/>
    <x v="13"/>
    <x v="56"/>
    <n v="63"/>
    <x v="5"/>
    <n v="25"/>
  </r>
  <r>
    <x v="56"/>
    <x v="13"/>
    <x v="56"/>
    <n v="137"/>
    <x v="27"/>
    <n v="16"/>
  </r>
  <r>
    <x v="56"/>
    <x v="13"/>
    <x v="56"/>
    <n v="391"/>
    <x v="6"/>
    <n v="5"/>
  </r>
  <r>
    <x v="56"/>
    <x v="13"/>
    <x v="56"/>
    <n v="140"/>
    <x v="35"/>
    <n v="68"/>
  </r>
  <r>
    <x v="56"/>
    <x v="13"/>
    <x v="56"/>
    <n v="141"/>
    <x v="38"/>
    <n v="4"/>
  </r>
  <r>
    <x v="56"/>
    <x v="13"/>
    <x v="56"/>
    <n v="145"/>
    <x v="28"/>
    <n v="46"/>
  </r>
  <r>
    <x v="56"/>
    <x v="13"/>
    <x v="56"/>
    <n v="150"/>
    <x v="30"/>
    <n v="110"/>
  </r>
  <r>
    <x v="56"/>
    <x v="13"/>
    <x v="56"/>
    <n v="417"/>
    <x v="9"/>
    <n v="25"/>
  </r>
  <r>
    <x v="56"/>
    <x v="13"/>
    <x v="56"/>
    <n v="380"/>
    <x v="31"/>
    <n v="6"/>
  </r>
  <r>
    <x v="56"/>
    <x v="13"/>
    <x v="56"/>
    <n v="132"/>
    <x v="18"/>
    <n v="38"/>
  </r>
  <r>
    <x v="57"/>
    <x v="13"/>
    <x v="57"/>
    <n v="133"/>
    <x v="36"/>
    <n v="90"/>
  </r>
  <r>
    <x v="57"/>
    <x v="13"/>
    <x v="57"/>
    <n v="54"/>
    <x v="8"/>
    <n v="100"/>
  </r>
  <r>
    <x v="57"/>
    <x v="13"/>
    <x v="57"/>
    <n v="70"/>
    <x v="23"/>
    <n v="2"/>
  </r>
  <r>
    <x v="57"/>
    <x v="13"/>
    <x v="57"/>
    <n v="50"/>
    <x v="17"/>
    <n v="900"/>
  </r>
  <r>
    <x v="58"/>
    <x v="14"/>
    <x v="58"/>
    <n v="195"/>
    <x v="21"/>
    <n v="1"/>
  </r>
  <r>
    <x v="58"/>
    <x v="14"/>
    <x v="58"/>
    <n v="112"/>
    <x v="43"/>
    <n v="2"/>
  </r>
  <r>
    <x v="58"/>
    <x v="14"/>
    <x v="58"/>
    <n v="150"/>
    <x v="30"/>
    <n v="1"/>
  </r>
  <r>
    <x v="58"/>
    <x v="14"/>
    <x v="58"/>
    <n v="50"/>
    <x v="17"/>
    <n v="62"/>
  </r>
  <r>
    <x v="58"/>
    <x v="14"/>
    <x v="58"/>
    <n v="143"/>
    <x v="48"/>
    <n v="10"/>
  </r>
  <r>
    <x v="59"/>
    <x v="14"/>
    <x v="59"/>
    <n v="391"/>
    <x v="6"/>
    <n v="30"/>
  </r>
  <r>
    <x v="59"/>
    <x v="14"/>
    <x v="59"/>
    <n v="90"/>
    <x v="42"/>
    <n v="78"/>
  </r>
  <r>
    <x v="59"/>
    <x v="14"/>
    <x v="59"/>
    <n v="94"/>
    <x v="32"/>
    <n v="6"/>
  </r>
  <r>
    <x v="59"/>
    <x v="14"/>
    <x v="59"/>
    <n v="50"/>
    <x v="17"/>
    <n v="10"/>
  </r>
  <r>
    <x v="60"/>
    <x v="15"/>
    <x v="60"/>
    <n v="136"/>
    <x v="50"/>
    <n v="5"/>
  </r>
  <r>
    <x v="60"/>
    <x v="15"/>
    <x v="60"/>
    <n v="139"/>
    <x v="40"/>
    <n v="1"/>
  </r>
  <r>
    <x v="60"/>
    <x v="15"/>
    <x v="60"/>
    <n v="391"/>
    <x v="6"/>
    <n v="11"/>
  </r>
  <r>
    <x v="60"/>
    <x v="15"/>
    <x v="60"/>
    <n v="142"/>
    <x v="51"/>
    <n v="3"/>
  </r>
  <r>
    <x v="60"/>
    <x v="15"/>
    <x v="60"/>
    <n v="70"/>
    <x v="23"/>
    <n v="2"/>
  </r>
  <r>
    <x v="60"/>
    <x v="15"/>
    <x v="60"/>
    <n v="417"/>
    <x v="9"/>
    <n v="50"/>
  </r>
  <r>
    <x v="61"/>
    <x v="16"/>
    <x v="61"/>
    <n v="2"/>
    <x v="0"/>
    <n v="5"/>
  </r>
  <r>
    <x v="61"/>
    <x v="16"/>
    <x v="61"/>
    <n v="138"/>
    <x v="26"/>
    <n v="13"/>
  </r>
  <r>
    <x v="61"/>
    <x v="16"/>
    <x v="61"/>
    <n v="131"/>
    <x v="39"/>
    <n v="3"/>
  </r>
  <r>
    <x v="61"/>
    <x v="16"/>
    <x v="61"/>
    <n v="137"/>
    <x v="27"/>
    <n v="42"/>
  </r>
  <r>
    <x v="61"/>
    <x v="16"/>
    <x v="61"/>
    <n v="391"/>
    <x v="6"/>
    <n v="1"/>
  </r>
  <r>
    <x v="61"/>
    <x v="16"/>
    <x v="61"/>
    <n v="112"/>
    <x v="43"/>
    <n v="25"/>
  </r>
  <r>
    <x v="61"/>
    <x v="16"/>
    <x v="61"/>
    <n v="140"/>
    <x v="35"/>
    <n v="8"/>
  </r>
  <r>
    <x v="61"/>
    <x v="16"/>
    <x v="61"/>
    <n v="305"/>
    <x v="59"/>
    <n v="3"/>
  </r>
  <r>
    <x v="61"/>
    <x v="16"/>
    <x v="61"/>
    <n v="135"/>
    <x v="49"/>
    <n v="12"/>
  </r>
  <r>
    <x v="61"/>
    <x v="16"/>
    <x v="61"/>
    <n v="141"/>
    <x v="38"/>
    <n v="3"/>
  </r>
  <r>
    <x v="61"/>
    <x v="16"/>
    <x v="61"/>
    <n v="70"/>
    <x v="23"/>
    <n v="28"/>
  </r>
  <r>
    <x v="61"/>
    <x v="16"/>
    <x v="61"/>
    <n v="150"/>
    <x v="30"/>
    <n v="95"/>
  </r>
  <r>
    <x v="61"/>
    <x v="16"/>
    <x v="61"/>
    <n v="90"/>
    <x v="42"/>
    <n v="60"/>
  </r>
  <r>
    <x v="61"/>
    <x v="16"/>
    <x v="61"/>
    <n v="410"/>
    <x v="14"/>
    <n v="3"/>
  </r>
  <r>
    <x v="61"/>
    <x v="16"/>
    <x v="61"/>
    <n v="132"/>
    <x v="18"/>
    <n v="138"/>
  </r>
  <r>
    <x v="62"/>
    <x v="16"/>
    <x v="62"/>
    <n v="138"/>
    <x v="26"/>
    <n v="68"/>
  </r>
  <r>
    <x v="62"/>
    <x v="16"/>
    <x v="62"/>
    <n v="139"/>
    <x v="40"/>
    <n v="1"/>
  </r>
  <r>
    <x v="62"/>
    <x v="16"/>
    <x v="62"/>
    <n v="391"/>
    <x v="6"/>
    <n v="11"/>
  </r>
  <r>
    <x v="62"/>
    <x v="16"/>
    <x v="62"/>
    <n v="195"/>
    <x v="21"/>
    <n v="6"/>
  </r>
  <r>
    <x v="62"/>
    <x v="16"/>
    <x v="62"/>
    <n v="140"/>
    <x v="35"/>
    <n v="18"/>
  </r>
  <r>
    <x v="62"/>
    <x v="16"/>
    <x v="62"/>
    <n v="135"/>
    <x v="49"/>
    <n v="14"/>
  </r>
  <r>
    <x v="62"/>
    <x v="16"/>
    <x v="62"/>
    <n v="70"/>
    <x v="23"/>
    <n v="24"/>
  </r>
  <r>
    <x v="62"/>
    <x v="16"/>
    <x v="62"/>
    <n v="90"/>
    <x v="42"/>
    <n v="93"/>
  </r>
  <r>
    <x v="62"/>
    <x v="16"/>
    <x v="62"/>
    <n v="134"/>
    <x v="45"/>
    <n v="2"/>
  </r>
  <r>
    <x v="63"/>
    <x v="17"/>
    <x v="63"/>
    <n v="138"/>
    <x v="26"/>
    <n v="24"/>
  </r>
  <r>
    <x v="63"/>
    <x v="17"/>
    <x v="63"/>
    <n v="112"/>
    <x v="43"/>
    <n v="15"/>
  </r>
  <r>
    <x v="63"/>
    <x v="17"/>
    <x v="63"/>
    <n v="414"/>
    <x v="11"/>
    <n v="3"/>
  </r>
  <r>
    <x v="63"/>
    <x v="17"/>
    <x v="63"/>
    <n v="90"/>
    <x v="42"/>
    <n v="4"/>
  </r>
  <r>
    <x v="63"/>
    <x v="17"/>
    <x v="63"/>
    <n v="50"/>
    <x v="17"/>
    <n v="60"/>
  </r>
  <r>
    <x v="64"/>
    <x v="17"/>
    <x v="64"/>
    <n v="72"/>
    <x v="46"/>
    <n v="6"/>
  </r>
  <r>
    <x v="64"/>
    <x v="17"/>
    <x v="64"/>
    <n v="195"/>
    <x v="21"/>
    <n v="1"/>
  </r>
  <r>
    <x v="64"/>
    <x v="17"/>
    <x v="64"/>
    <n v="145"/>
    <x v="28"/>
    <n v="4"/>
  </r>
  <r>
    <x v="64"/>
    <x v="17"/>
    <x v="64"/>
    <n v="417"/>
    <x v="9"/>
    <n v="2"/>
  </r>
  <r>
    <x v="64"/>
    <x v="17"/>
    <x v="64"/>
    <n v="380"/>
    <x v="31"/>
    <n v="204"/>
  </r>
  <r>
    <x v="64"/>
    <x v="17"/>
    <x v="64"/>
    <n v="110"/>
    <x v="25"/>
    <n v="2"/>
  </r>
  <r>
    <x v="64"/>
    <x v="17"/>
    <x v="64"/>
    <n v="132"/>
    <x v="18"/>
    <n v="8"/>
  </r>
  <r>
    <x v="65"/>
    <x v="17"/>
    <x v="65"/>
    <n v="138"/>
    <x v="26"/>
    <n v="23"/>
  </r>
  <r>
    <x v="65"/>
    <x v="17"/>
    <x v="65"/>
    <n v="196"/>
    <x v="62"/>
    <n v="2"/>
  </r>
  <r>
    <x v="65"/>
    <x v="17"/>
    <x v="65"/>
    <n v="195"/>
    <x v="21"/>
    <n v="1"/>
  </r>
  <r>
    <x v="65"/>
    <x v="17"/>
    <x v="65"/>
    <n v="380"/>
    <x v="31"/>
    <n v="92"/>
  </r>
  <r>
    <x v="65"/>
    <x v="17"/>
    <x v="65"/>
    <n v="414"/>
    <x v="11"/>
    <n v="3"/>
  </r>
  <r>
    <x v="65"/>
    <x v="17"/>
    <x v="65"/>
    <n v="132"/>
    <x v="18"/>
    <n v="10"/>
  </r>
  <r>
    <x v="66"/>
    <x v="17"/>
    <x v="66"/>
    <n v="133"/>
    <x v="36"/>
    <n v="11"/>
  </r>
  <r>
    <x v="66"/>
    <x v="17"/>
    <x v="66"/>
    <n v="390"/>
    <x v="12"/>
    <n v="25"/>
  </r>
  <r>
    <x v="67"/>
    <x v="17"/>
    <x v="67"/>
    <n v="137"/>
    <x v="27"/>
    <n v="40"/>
  </r>
  <r>
    <x v="67"/>
    <x v="17"/>
    <x v="67"/>
    <n v="112"/>
    <x v="43"/>
    <n v="100"/>
  </r>
  <r>
    <x v="67"/>
    <x v="17"/>
    <x v="67"/>
    <n v="390"/>
    <x v="12"/>
    <n v="25"/>
  </r>
  <r>
    <x v="68"/>
    <x v="18"/>
    <x v="68"/>
    <n v="139"/>
    <x v="40"/>
    <n v="3"/>
  </r>
  <r>
    <x v="68"/>
    <x v="18"/>
    <x v="68"/>
    <n v="131"/>
    <x v="39"/>
    <n v="25"/>
  </r>
  <r>
    <x v="68"/>
    <x v="18"/>
    <x v="68"/>
    <n v="413"/>
    <x v="63"/>
    <n v="2"/>
  </r>
  <r>
    <x v="68"/>
    <x v="18"/>
    <x v="68"/>
    <n v="195"/>
    <x v="21"/>
    <n v="4"/>
  </r>
  <r>
    <x v="68"/>
    <x v="18"/>
    <x v="68"/>
    <n v="145"/>
    <x v="28"/>
    <n v="3"/>
  </r>
  <r>
    <x v="68"/>
    <x v="18"/>
    <x v="68"/>
    <n v="70"/>
    <x v="23"/>
    <n v="6"/>
  </r>
  <r>
    <x v="69"/>
    <x v="19"/>
    <x v="69"/>
    <n v="139"/>
    <x v="40"/>
    <n v="2"/>
  </r>
  <r>
    <x v="69"/>
    <x v="19"/>
    <x v="69"/>
    <n v="401"/>
    <x v="4"/>
    <n v="20"/>
  </r>
  <r>
    <x v="69"/>
    <x v="19"/>
    <x v="69"/>
    <n v="131"/>
    <x v="39"/>
    <n v="4"/>
  </r>
  <r>
    <x v="69"/>
    <x v="19"/>
    <x v="69"/>
    <n v="150"/>
    <x v="30"/>
    <n v="4"/>
  </r>
  <r>
    <x v="69"/>
    <x v="19"/>
    <x v="69"/>
    <n v="380"/>
    <x v="31"/>
    <n v="15"/>
  </r>
  <r>
    <x v="69"/>
    <x v="19"/>
    <x v="69"/>
    <n v="132"/>
    <x v="18"/>
    <n v="2"/>
  </r>
  <r>
    <x v="70"/>
    <x v="19"/>
    <x v="70"/>
    <n v="133"/>
    <x v="36"/>
    <n v="2"/>
  </r>
  <r>
    <x v="70"/>
    <x v="19"/>
    <x v="70"/>
    <n v="72"/>
    <x v="46"/>
    <n v="63"/>
  </r>
  <r>
    <x v="70"/>
    <x v="19"/>
    <x v="70"/>
    <n v="150"/>
    <x v="30"/>
    <n v="6"/>
  </r>
  <r>
    <x v="70"/>
    <x v="19"/>
    <x v="70"/>
    <n v="132"/>
    <x v="18"/>
    <n v="11"/>
  </r>
  <r>
    <x v="71"/>
    <x v="20"/>
    <x v="71"/>
    <n v="480"/>
    <x v="3"/>
    <n v="1"/>
  </r>
  <r>
    <x v="71"/>
    <x v="20"/>
    <x v="71"/>
    <n v="367"/>
    <x v="47"/>
    <n v="18"/>
  </r>
  <r>
    <x v="71"/>
    <x v="20"/>
    <x v="71"/>
    <n v="63"/>
    <x v="5"/>
    <n v="25"/>
  </r>
  <r>
    <x v="71"/>
    <x v="20"/>
    <x v="71"/>
    <n v="196"/>
    <x v="62"/>
    <n v="9"/>
  </r>
  <r>
    <x v="71"/>
    <x v="20"/>
    <x v="71"/>
    <n v="137"/>
    <x v="27"/>
    <n v="4"/>
  </r>
  <r>
    <x v="71"/>
    <x v="20"/>
    <x v="71"/>
    <n v="112"/>
    <x v="43"/>
    <n v="5"/>
  </r>
  <r>
    <x v="71"/>
    <x v="20"/>
    <x v="71"/>
    <n v="135"/>
    <x v="49"/>
    <n v="2"/>
  </r>
  <r>
    <x v="71"/>
    <x v="20"/>
    <x v="71"/>
    <n v="150"/>
    <x v="30"/>
    <n v="11"/>
  </r>
  <r>
    <x v="71"/>
    <x v="20"/>
    <x v="71"/>
    <n v="134"/>
    <x v="45"/>
    <n v="3"/>
  </r>
  <r>
    <x v="71"/>
    <x v="20"/>
    <x v="71"/>
    <n v="50"/>
    <x v="17"/>
    <n v="28"/>
  </r>
  <r>
    <x v="72"/>
    <x v="20"/>
    <x v="72"/>
    <n v="138"/>
    <x v="26"/>
    <n v="1"/>
  </r>
  <r>
    <x v="72"/>
    <x v="20"/>
    <x v="72"/>
    <n v="139"/>
    <x v="40"/>
    <n v="10"/>
  </r>
  <r>
    <x v="72"/>
    <x v="20"/>
    <x v="72"/>
    <n v="195"/>
    <x v="21"/>
    <n v="1"/>
  </r>
  <r>
    <x v="72"/>
    <x v="20"/>
    <x v="72"/>
    <n v="112"/>
    <x v="43"/>
    <n v="15"/>
  </r>
  <r>
    <x v="72"/>
    <x v="20"/>
    <x v="72"/>
    <n v="70"/>
    <x v="23"/>
    <n v="40"/>
  </r>
  <r>
    <x v="72"/>
    <x v="20"/>
    <x v="72"/>
    <n v="50"/>
    <x v="17"/>
    <n v="25"/>
  </r>
  <r>
    <x v="73"/>
    <x v="20"/>
    <x v="73"/>
    <n v="139"/>
    <x v="40"/>
    <n v="5"/>
  </r>
  <r>
    <x v="73"/>
    <x v="20"/>
    <x v="73"/>
    <n v="149"/>
    <x v="55"/>
    <n v="3"/>
  </r>
  <r>
    <x v="73"/>
    <x v="20"/>
    <x v="73"/>
    <n v="142"/>
    <x v="51"/>
    <n v="1"/>
  </r>
  <r>
    <x v="73"/>
    <x v="20"/>
    <x v="73"/>
    <n v="70"/>
    <x v="23"/>
    <n v="16"/>
  </r>
  <r>
    <x v="73"/>
    <x v="20"/>
    <x v="73"/>
    <n v="50"/>
    <x v="17"/>
    <n v="443"/>
  </r>
  <r>
    <x v="74"/>
    <x v="20"/>
    <x v="74"/>
    <n v="138"/>
    <x v="26"/>
    <n v="65"/>
  </r>
  <r>
    <x v="74"/>
    <x v="20"/>
    <x v="74"/>
    <n v="139"/>
    <x v="40"/>
    <n v="14"/>
  </r>
  <r>
    <x v="74"/>
    <x v="20"/>
    <x v="74"/>
    <n v="195"/>
    <x v="21"/>
    <n v="1"/>
  </r>
  <r>
    <x v="74"/>
    <x v="20"/>
    <x v="74"/>
    <n v="149"/>
    <x v="55"/>
    <n v="2"/>
  </r>
  <r>
    <x v="74"/>
    <x v="20"/>
    <x v="74"/>
    <n v="70"/>
    <x v="23"/>
    <n v="12"/>
  </r>
  <r>
    <x v="74"/>
    <x v="20"/>
    <x v="74"/>
    <n v="220"/>
    <x v="44"/>
    <n v="5"/>
  </r>
  <r>
    <x v="75"/>
    <x v="20"/>
    <x v="75"/>
    <n v="138"/>
    <x v="26"/>
    <n v="25"/>
  </r>
  <r>
    <x v="75"/>
    <x v="20"/>
    <x v="75"/>
    <n v="139"/>
    <x v="40"/>
    <n v="6"/>
  </r>
  <r>
    <x v="75"/>
    <x v="20"/>
    <x v="75"/>
    <n v="195"/>
    <x v="21"/>
    <n v="1"/>
  </r>
  <r>
    <x v="75"/>
    <x v="20"/>
    <x v="75"/>
    <n v="146"/>
    <x v="52"/>
    <n v="1"/>
  </r>
  <r>
    <x v="75"/>
    <x v="20"/>
    <x v="75"/>
    <n v="54"/>
    <x v="8"/>
    <n v="50"/>
  </r>
  <r>
    <x v="75"/>
    <x v="20"/>
    <x v="75"/>
    <n v="70"/>
    <x v="23"/>
    <n v="25"/>
  </r>
  <r>
    <x v="75"/>
    <x v="20"/>
    <x v="75"/>
    <n v="380"/>
    <x v="31"/>
    <n v="29"/>
  </r>
  <r>
    <x v="75"/>
    <x v="20"/>
    <x v="75"/>
    <n v="50"/>
    <x v="17"/>
    <n v="80"/>
  </r>
  <r>
    <x v="76"/>
    <x v="21"/>
    <x v="76"/>
    <n v="53"/>
    <x v="19"/>
    <n v="13"/>
  </r>
  <r>
    <x v="76"/>
    <x v="21"/>
    <x v="76"/>
    <n v="138"/>
    <x v="26"/>
    <n v="68"/>
  </r>
  <r>
    <x v="76"/>
    <x v="21"/>
    <x v="76"/>
    <n v="72"/>
    <x v="46"/>
    <n v="90"/>
  </r>
  <r>
    <x v="76"/>
    <x v="21"/>
    <x v="76"/>
    <n v="63"/>
    <x v="5"/>
    <n v="15"/>
  </r>
  <r>
    <x v="76"/>
    <x v="21"/>
    <x v="76"/>
    <n v="196"/>
    <x v="62"/>
    <n v="7"/>
  </r>
  <r>
    <x v="76"/>
    <x v="21"/>
    <x v="76"/>
    <n v="137"/>
    <x v="27"/>
    <n v="13"/>
  </r>
  <r>
    <x v="76"/>
    <x v="21"/>
    <x v="76"/>
    <n v="195"/>
    <x v="21"/>
    <n v="16"/>
  </r>
  <r>
    <x v="76"/>
    <x v="21"/>
    <x v="76"/>
    <n v="112"/>
    <x v="43"/>
    <n v="57"/>
  </r>
  <r>
    <x v="76"/>
    <x v="21"/>
    <x v="76"/>
    <n v="140"/>
    <x v="35"/>
    <n v="6"/>
  </r>
  <r>
    <x v="76"/>
    <x v="21"/>
    <x v="76"/>
    <n v="20"/>
    <x v="7"/>
    <n v="100"/>
  </r>
  <r>
    <x v="76"/>
    <x v="21"/>
    <x v="76"/>
    <n v="380"/>
    <x v="31"/>
    <n v="102"/>
  </r>
  <r>
    <x v="76"/>
    <x v="21"/>
    <x v="76"/>
    <n v="134"/>
    <x v="45"/>
    <n v="1"/>
  </r>
  <r>
    <x v="76"/>
    <x v="21"/>
    <x v="76"/>
    <n v="143"/>
    <x v="48"/>
    <n v="4"/>
  </r>
  <r>
    <x v="77"/>
    <x v="21"/>
    <x v="77"/>
    <n v="133"/>
    <x v="36"/>
    <n v="17"/>
  </r>
  <r>
    <x v="77"/>
    <x v="21"/>
    <x v="77"/>
    <n v="2"/>
    <x v="0"/>
    <n v="13"/>
  </r>
  <r>
    <x v="77"/>
    <x v="21"/>
    <x v="77"/>
    <n v="480"/>
    <x v="3"/>
    <n v="1"/>
  </r>
  <r>
    <x v="77"/>
    <x v="21"/>
    <x v="77"/>
    <n v="480"/>
    <x v="3"/>
    <n v="2"/>
  </r>
  <r>
    <x v="77"/>
    <x v="21"/>
    <x v="77"/>
    <n v="121"/>
    <x v="37"/>
    <n v="8"/>
  </r>
  <r>
    <x v="77"/>
    <x v="21"/>
    <x v="77"/>
    <n v="131"/>
    <x v="39"/>
    <n v="20"/>
  </r>
  <r>
    <x v="77"/>
    <x v="21"/>
    <x v="77"/>
    <n v="146"/>
    <x v="52"/>
    <n v="2"/>
  </r>
  <r>
    <x v="77"/>
    <x v="21"/>
    <x v="77"/>
    <n v="112"/>
    <x v="43"/>
    <n v="3"/>
  </r>
  <r>
    <x v="77"/>
    <x v="21"/>
    <x v="77"/>
    <n v="112"/>
    <x v="43"/>
    <n v="35"/>
  </r>
  <r>
    <x v="77"/>
    <x v="21"/>
    <x v="77"/>
    <n v="112"/>
    <x v="43"/>
    <n v="4"/>
  </r>
  <r>
    <x v="77"/>
    <x v="21"/>
    <x v="77"/>
    <n v="70"/>
    <x v="23"/>
    <n v="64"/>
  </r>
  <r>
    <x v="77"/>
    <x v="21"/>
    <x v="77"/>
    <n v="150"/>
    <x v="30"/>
    <n v="3"/>
  </r>
  <r>
    <x v="77"/>
    <x v="21"/>
    <x v="77"/>
    <n v="414"/>
    <x v="11"/>
    <n v="15"/>
  </r>
  <r>
    <x v="77"/>
    <x v="21"/>
    <x v="77"/>
    <n v="414"/>
    <x v="11"/>
    <n v="3"/>
  </r>
  <r>
    <x v="77"/>
    <x v="21"/>
    <x v="77"/>
    <n v="390"/>
    <x v="12"/>
    <n v="47"/>
  </r>
  <r>
    <x v="77"/>
    <x v="21"/>
    <x v="77"/>
    <n v="304"/>
    <x v="34"/>
    <n v="8"/>
  </r>
  <r>
    <x v="77"/>
    <x v="21"/>
    <x v="77"/>
    <n v="304"/>
    <x v="34"/>
    <n v="8"/>
  </r>
  <r>
    <x v="77"/>
    <x v="21"/>
    <x v="77"/>
    <n v="50"/>
    <x v="17"/>
    <n v="35"/>
  </r>
  <r>
    <x v="78"/>
    <x v="21"/>
    <x v="78"/>
    <n v="137"/>
    <x v="27"/>
    <n v="25"/>
  </r>
  <r>
    <x v="78"/>
    <x v="21"/>
    <x v="78"/>
    <n v="391"/>
    <x v="6"/>
    <n v="10"/>
  </r>
  <r>
    <x v="78"/>
    <x v="21"/>
    <x v="78"/>
    <n v="70"/>
    <x v="23"/>
    <n v="9"/>
  </r>
  <r>
    <x v="78"/>
    <x v="21"/>
    <x v="78"/>
    <n v="380"/>
    <x v="31"/>
    <n v="102"/>
  </r>
  <r>
    <x v="78"/>
    <x v="21"/>
    <x v="78"/>
    <n v="90"/>
    <x v="42"/>
    <n v="1"/>
  </r>
  <r>
    <x v="78"/>
    <x v="21"/>
    <x v="78"/>
    <n v="410"/>
    <x v="14"/>
    <n v="30"/>
  </r>
  <r>
    <x v="78"/>
    <x v="21"/>
    <x v="78"/>
    <n v="50"/>
    <x v="17"/>
    <n v="313"/>
  </r>
  <r>
    <x v="79"/>
    <x v="22"/>
    <x v="79"/>
    <n v="140"/>
    <x v="35"/>
    <n v="2"/>
  </r>
  <r>
    <x v="79"/>
    <x v="22"/>
    <x v="79"/>
    <n v="20"/>
    <x v="7"/>
    <n v="100"/>
  </r>
  <r>
    <x v="79"/>
    <x v="22"/>
    <x v="79"/>
    <n v="141"/>
    <x v="38"/>
    <n v="5"/>
  </r>
  <r>
    <x v="79"/>
    <x v="22"/>
    <x v="79"/>
    <n v="70"/>
    <x v="23"/>
    <n v="9"/>
  </r>
  <r>
    <x v="79"/>
    <x v="22"/>
    <x v="79"/>
    <n v="390"/>
    <x v="12"/>
    <n v="15"/>
  </r>
  <r>
    <x v="79"/>
    <x v="22"/>
    <x v="79"/>
    <n v="220"/>
    <x v="44"/>
    <n v="3"/>
  </r>
  <r>
    <x v="79"/>
    <x v="22"/>
    <x v="79"/>
    <n v="410"/>
    <x v="14"/>
    <n v="28"/>
  </r>
  <r>
    <x v="79"/>
    <x v="22"/>
    <x v="79"/>
    <n v="134"/>
    <x v="45"/>
    <n v="15"/>
  </r>
  <r>
    <x v="79"/>
    <x v="22"/>
    <x v="79"/>
    <n v="50"/>
    <x v="17"/>
    <n v="28"/>
  </r>
  <r>
    <x v="80"/>
    <x v="23"/>
    <x v="80"/>
    <n v="138"/>
    <x v="26"/>
    <n v="29"/>
  </r>
  <r>
    <x v="80"/>
    <x v="23"/>
    <x v="80"/>
    <n v="140"/>
    <x v="35"/>
    <n v="15"/>
  </r>
  <r>
    <x v="80"/>
    <x v="23"/>
    <x v="80"/>
    <n v="142"/>
    <x v="51"/>
    <n v="5"/>
  </r>
  <r>
    <x v="80"/>
    <x v="23"/>
    <x v="80"/>
    <n v="90"/>
    <x v="42"/>
    <n v="25"/>
  </r>
  <r>
    <x v="80"/>
    <x v="23"/>
    <x v="80"/>
    <n v="50"/>
    <x v="17"/>
    <n v="95"/>
  </r>
  <r>
    <x v="81"/>
    <x v="23"/>
    <x v="81"/>
    <n v="142"/>
    <x v="51"/>
    <n v="5"/>
  </r>
  <r>
    <x v="81"/>
    <x v="23"/>
    <x v="81"/>
    <n v="380"/>
    <x v="31"/>
    <n v="150"/>
  </r>
  <r>
    <x v="81"/>
    <x v="23"/>
    <x v="81"/>
    <n v="90"/>
    <x v="42"/>
    <n v="15"/>
  </r>
  <r>
    <x v="81"/>
    <x v="23"/>
    <x v="81"/>
    <n v="50"/>
    <x v="17"/>
    <n v="188"/>
  </r>
  <r>
    <x v="82"/>
    <x v="24"/>
    <x v="82"/>
    <n v="138"/>
    <x v="26"/>
    <n v="3"/>
  </r>
  <r>
    <x v="82"/>
    <x v="24"/>
    <x v="82"/>
    <n v="56"/>
    <x v="64"/>
    <n v="5"/>
  </r>
  <r>
    <x v="82"/>
    <x v="24"/>
    <x v="82"/>
    <n v="195"/>
    <x v="21"/>
    <n v="1"/>
  </r>
  <r>
    <x v="82"/>
    <x v="24"/>
    <x v="82"/>
    <n v="149"/>
    <x v="55"/>
    <n v="15"/>
  </r>
  <r>
    <x v="82"/>
    <x v="24"/>
    <x v="82"/>
    <n v="140"/>
    <x v="35"/>
    <n v="4"/>
  </r>
  <r>
    <x v="82"/>
    <x v="24"/>
    <x v="82"/>
    <n v="150"/>
    <x v="30"/>
    <n v="1"/>
  </r>
  <r>
    <x v="83"/>
    <x v="24"/>
    <x v="83"/>
    <n v="137"/>
    <x v="27"/>
    <n v="34"/>
  </r>
  <r>
    <x v="83"/>
    <x v="24"/>
    <x v="83"/>
    <n v="90"/>
    <x v="42"/>
    <n v="9"/>
  </r>
  <r>
    <x v="84"/>
    <x v="24"/>
    <x v="84"/>
    <n v="133"/>
    <x v="36"/>
    <n v="2"/>
  </r>
  <r>
    <x v="84"/>
    <x v="24"/>
    <x v="84"/>
    <n v="392"/>
    <x v="20"/>
    <n v="10"/>
  </r>
  <r>
    <x v="84"/>
    <x v="24"/>
    <x v="84"/>
    <n v="139"/>
    <x v="40"/>
    <n v="2"/>
  </r>
  <r>
    <x v="84"/>
    <x v="24"/>
    <x v="84"/>
    <n v="131"/>
    <x v="39"/>
    <n v="73"/>
  </r>
  <r>
    <x v="84"/>
    <x v="24"/>
    <x v="84"/>
    <n v="80"/>
    <x v="29"/>
    <n v="4"/>
  </r>
  <r>
    <x v="84"/>
    <x v="24"/>
    <x v="84"/>
    <n v="380"/>
    <x v="31"/>
    <n v="30"/>
  </r>
  <r>
    <x v="84"/>
    <x v="24"/>
    <x v="84"/>
    <n v="390"/>
    <x v="12"/>
    <n v="125"/>
  </r>
  <r>
    <x v="84"/>
    <x v="24"/>
    <x v="84"/>
    <n v="50"/>
    <x v="17"/>
    <n v="13"/>
  </r>
  <r>
    <x v="85"/>
    <x v="25"/>
    <x v="85"/>
    <n v="193"/>
    <x v="61"/>
    <n v="59"/>
  </r>
  <r>
    <x v="85"/>
    <x v="25"/>
    <x v="85"/>
    <n v="195"/>
    <x v="21"/>
    <n v="1"/>
  </r>
  <r>
    <x v="85"/>
    <x v="25"/>
    <x v="85"/>
    <n v="145"/>
    <x v="28"/>
    <n v="3"/>
  </r>
  <r>
    <x v="85"/>
    <x v="25"/>
    <x v="85"/>
    <n v="142"/>
    <x v="51"/>
    <n v="59"/>
  </r>
  <r>
    <x v="85"/>
    <x v="25"/>
    <x v="85"/>
    <n v="390"/>
    <x v="12"/>
    <n v="6"/>
  </r>
  <r>
    <x v="85"/>
    <x v="25"/>
    <x v="85"/>
    <n v="90"/>
    <x v="42"/>
    <n v="1"/>
  </r>
  <r>
    <x v="86"/>
    <x v="25"/>
    <x v="86"/>
    <n v="138"/>
    <x v="26"/>
    <n v="100"/>
  </r>
  <r>
    <x v="86"/>
    <x v="25"/>
    <x v="86"/>
    <n v="14"/>
    <x v="54"/>
    <n v="14"/>
  </r>
  <r>
    <x v="86"/>
    <x v="25"/>
    <x v="86"/>
    <n v="112"/>
    <x v="43"/>
    <n v="20"/>
  </r>
  <r>
    <x v="86"/>
    <x v="25"/>
    <x v="86"/>
    <n v="417"/>
    <x v="9"/>
    <n v="130"/>
  </r>
  <r>
    <x v="87"/>
    <x v="25"/>
    <x v="87"/>
    <n v="14"/>
    <x v="54"/>
    <n v="18"/>
  </r>
  <r>
    <x v="87"/>
    <x v="25"/>
    <x v="87"/>
    <n v="80"/>
    <x v="29"/>
    <n v="59"/>
  </r>
  <r>
    <x v="87"/>
    <x v="25"/>
    <x v="87"/>
    <n v="220"/>
    <x v="44"/>
    <n v="28"/>
  </r>
  <r>
    <x v="88"/>
    <x v="25"/>
    <x v="88"/>
    <n v="2"/>
    <x v="0"/>
    <n v="2"/>
  </r>
  <r>
    <x v="88"/>
    <x v="25"/>
    <x v="88"/>
    <n v="138"/>
    <x v="26"/>
    <n v="4"/>
  </r>
  <r>
    <x v="88"/>
    <x v="25"/>
    <x v="88"/>
    <n v="480"/>
    <x v="3"/>
    <n v="4"/>
  </r>
  <r>
    <x v="88"/>
    <x v="25"/>
    <x v="88"/>
    <n v="131"/>
    <x v="39"/>
    <n v="10"/>
  </r>
  <r>
    <x v="88"/>
    <x v="25"/>
    <x v="88"/>
    <n v="391"/>
    <x v="6"/>
    <n v="10"/>
  </r>
  <r>
    <x v="88"/>
    <x v="25"/>
    <x v="88"/>
    <n v="195"/>
    <x v="21"/>
    <n v="1"/>
  </r>
  <r>
    <x v="88"/>
    <x v="25"/>
    <x v="88"/>
    <n v="149"/>
    <x v="55"/>
    <n v="1"/>
  </r>
  <r>
    <x v="88"/>
    <x v="25"/>
    <x v="88"/>
    <n v="141"/>
    <x v="38"/>
    <n v="9"/>
  </r>
  <r>
    <x v="88"/>
    <x v="25"/>
    <x v="88"/>
    <n v="150"/>
    <x v="30"/>
    <n v="65"/>
  </r>
  <r>
    <x v="88"/>
    <x v="25"/>
    <x v="88"/>
    <n v="90"/>
    <x v="42"/>
    <n v="38"/>
  </r>
  <r>
    <x v="88"/>
    <x v="25"/>
    <x v="88"/>
    <n v="134"/>
    <x v="45"/>
    <n v="10"/>
  </r>
  <r>
    <x v="89"/>
    <x v="25"/>
    <x v="89"/>
    <n v="195"/>
    <x v="21"/>
    <n v="1"/>
  </r>
  <r>
    <x v="89"/>
    <x v="25"/>
    <x v="89"/>
    <n v="112"/>
    <x v="43"/>
    <n v="25"/>
  </r>
  <r>
    <x v="89"/>
    <x v="25"/>
    <x v="89"/>
    <n v="301"/>
    <x v="56"/>
    <n v="5"/>
  </r>
  <r>
    <x v="89"/>
    <x v="25"/>
    <x v="89"/>
    <n v="50"/>
    <x v="17"/>
    <n v="13"/>
  </r>
  <r>
    <x v="90"/>
    <x v="25"/>
    <x v="90"/>
    <n v="361"/>
    <x v="2"/>
    <n v="49"/>
  </r>
  <r>
    <x v="90"/>
    <x v="25"/>
    <x v="90"/>
    <n v="133"/>
    <x v="36"/>
    <n v="6"/>
  </r>
  <r>
    <x v="90"/>
    <x v="25"/>
    <x v="90"/>
    <n v="2"/>
    <x v="0"/>
    <n v="2"/>
  </r>
  <r>
    <x v="90"/>
    <x v="25"/>
    <x v="90"/>
    <n v="138"/>
    <x v="26"/>
    <n v="100"/>
  </r>
  <r>
    <x v="90"/>
    <x v="25"/>
    <x v="90"/>
    <n v="139"/>
    <x v="40"/>
    <n v="2"/>
  </r>
  <r>
    <x v="90"/>
    <x v="25"/>
    <x v="90"/>
    <n v="401"/>
    <x v="4"/>
    <n v="16"/>
  </r>
  <r>
    <x v="90"/>
    <x v="25"/>
    <x v="90"/>
    <n v="193"/>
    <x v="61"/>
    <n v="5"/>
  </r>
  <r>
    <x v="90"/>
    <x v="25"/>
    <x v="90"/>
    <n v="63"/>
    <x v="5"/>
    <n v="19"/>
  </r>
  <r>
    <x v="90"/>
    <x v="25"/>
    <x v="90"/>
    <n v="131"/>
    <x v="39"/>
    <n v="9"/>
  </r>
  <r>
    <x v="90"/>
    <x v="25"/>
    <x v="90"/>
    <n v="137"/>
    <x v="27"/>
    <n v="44"/>
  </r>
  <r>
    <x v="90"/>
    <x v="25"/>
    <x v="90"/>
    <n v="14"/>
    <x v="54"/>
    <n v="2"/>
  </r>
  <r>
    <x v="90"/>
    <x v="25"/>
    <x v="90"/>
    <n v="391"/>
    <x v="6"/>
    <n v="60"/>
  </r>
  <r>
    <x v="90"/>
    <x v="25"/>
    <x v="90"/>
    <n v="195"/>
    <x v="21"/>
    <n v="3"/>
  </r>
  <r>
    <x v="90"/>
    <x v="25"/>
    <x v="90"/>
    <n v="149"/>
    <x v="55"/>
    <n v="7"/>
  </r>
  <r>
    <x v="90"/>
    <x v="25"/>
    <x v="90"/>
    <n v="146"/>
    <x v="52"/>
    <n v="22"/>
  </r>
  <r>
    <x v="90"/>
    <x v="25"/>
    <x v="90"/>
    <n v="20"/>
    <x v="7"/>
    <n v="330"/>
  </r>
  <r>
    <x v="90"/>
    <x v="25"/>
    <x v="90"/>
    <n v="141"/>
    <x v="38"/>
    <n v="83"/>
  </r>
  <r>
    <x v="90"/>
    <x v="25"/>
    <x v="90"/>
    <n v="145"/>
    <x v="28"/>
    <n v="4"/>
  </r>
  <r>
    <x v="90"/>
    <x v="25"/>
    <x v="90"/>
    <n v="301"/>
    <x v="56"/>
    <n v="10"/>
  </r>
  <r>
    <x v="90"/>
    <x v="25"/>
    <x v="90"/>
    <n v="142"/>
    <x v="51"/>
    <n v="5"/>
  </r>
  <r>
    <x v="90"/>
    <x v="25"/>
    <x v="90"/>
    <n v="144"/>
    <x v="53"/>
    <n v="20"/>
  </r>
  <r>
    <x v="90"/>
    <x v="25"/>
    <x v="90"/>
    <n v="80"/>
    <x v="29"/>
    <n v="1300"/>
  </r>
  <r>
    <x v="90"/>
    <x v="25"/>
    <x v="90"/>
    <n v="70"/>
    <x v="23"/>
    <n v="143"/>
  </r>
  <r>
    <x v="90"/>
    <x v="25"/>
    <x v="90"/>
    <n v="150"/>
    <x v="30"/>
    <n v="87"/>
  </r>
  <r>
    <x v="90"/>
    <x v="25"/>
    <x v="90"/>
    <n v="417"/>
    <x v="9"/>
    <n v="127"/>
  </r>
  <r>
    <x v="90"/>
    <x v="25"/>
    <x v="90"/>
    <n v="414"/>
    <x v="11"/>
    <n v="13"/>
  </r>
  <r>
    <x v="90"/>
    <x v="25"/>
    <x v="90"/>
    <n v="220"/>
    <x v="44"/>
    <n v="6"/>
  </r>
  <r>
    <x v="90"/>
    <x v="25"/>
    <x v="90"/>
    <n v="90"/>
    <x v="42"/>
    <n v="150"/>
  </r>
  <r>
    <x v="90"/>
    <x v="25"/>
    <x v="90"/>
    <n v="134"/>
    <x v="45"/>
    <n v="56"/>
  </r>
  <r>
    <x v="90"/>
    <x v="25"/>
    <x v="90"/>
    <n v="50"/>
    <x v="17"/>
    <n v="425"/>
  </r>
  <r>
    <x v="90"/>
    <x v="25"/>
    <x v="90"/>
    <n v="143"/>
    <x v="48"/>
    <n v="3"/>
  </r>
  <r>
    <x v="91"/>
    <x v="25"/>
    <x v="91"/>
    <n v="146"/>
    <x v="52"/>
    <n v="8"/>
  </r>
  <r>
    <x v="92"/>
    <x v="26"/>
    <x v="92"/>
    <n v="133"/>
    <x v="36"/>
    <n v="8"/>
  </r>
  <r>
    <x v="92"/>
    <x v="26"/>
    <x v="92"/>
    <n v="138"/>
    <x v="26"/>
    <n v="1"/>
  </r>
  <r>
    <x v="92"/>
    <x v="26"/>
    <x v="92"/>
    <n v="112"/>
    <x v="43"/>
    <n v="8"/>
  </r>
  <r>
    <x v="92"/>
    <x v="26"/>
    <x v="92"/>
    <n v="380"/>
    <x v="31"/>
    <n v="21"/>
  </r>
  <r>
    <x v="92"/>
    <x v="26"/>
    <x v="92"/>
    <n v="50"/>
    <x v="17"/>
    <n v="17"/>
  </r>
  <r>
    <x v="93"/>
    <x v="27"/>
    <x v="93"/>
    <n v="196"/>
    <x v="62"/>
    <n v="5"/>
  </r>
  <r>
    <x v="94"/>
    <x v="28"/>
    <x v="94"/>
    <n v="300"/>
    <x v="60"/>
    <n v="100"/>
  </r>
  <r>
    <x v="94"/>
    <x v="28"/>
    <x v="94"/>
    <n v="53"/>
    <x v="19"/>
    <n v="225"/>
  </r>
  <r>
    <x v="94"/>
    <x v="28"/>
    <x v="94"/>
    <n v="138"/>
    <x v="26"/>
    <n v="500"/>
  </r>
  <r>
    <x v="94"/>
    <x v="28"/>
    <x v="94"/>
    <n v="121"/>
    <x v="37"/>
    <n v="200"/>
  </r>
  <r>
    <x v="94"/>
    <x v="28"/>
    <x v="94"/>
    <n v="63"/>
    <x v="5"/>
    <n v="50"/>
  </r>
  <r>
    <x v="94"/>
    <x v="28"/>
    <x v="94"/>
    <n v="131"/>
    <x v="39"/>
    <n v="50"/>
  </r>
  <r>
    <x v="94"/>
    <x v="28"/>
    <x v="94"/>
    <n v="307"/>
    <x v="33"/>
    <n v="50"/>
  </r>
  <r>
    <x v="94"/>
    <x v="28"/>
    <x v="94"/>
    <n v="195"/>
    <x v="21"/>
    <n v="59"/>
  </r>
  <r>
    <x v="94"/>
    <x v="28"/>
    <x v="94"/>
    <n v="141"/>
    <x v="38"/>
    <n v="50"/>
  </r>
  <r>
    <x v="94"/>
    <x v="28"/>
    <x v="94"/>
    <n v="145"/>
    <x v="28"/>
    <n v="34"/>
  </r>
  <r>
    <x v="94"/>
    <x v="28"/>
    <x v="94"/>
    <n v="144"/>
    <x v="53"/>
    <n v="5"/>
  </r>
  <r>
    <x v="94"/>
    <x v="28"/>
    <x v="94"/>
    <n v="80"/>
    <x v="29"/>
    <n v="121"/>
  </r>
  <r>
    <x v="94"/>
    <x v="28"/>
    <x v="94"/>
    <n v="80"/>
    <x v="29"/>
    <n v="500"/>
  </r>
  <r>
    <x v="94"/>
    <x v="28"/>
    <x v="94"/>
    <n v="70"/>
    <x v="23"/>
    <n v="50"/>
  </r>
  <r>
    <x v="94"/>
    <x v="28"/>
    <x v="94"/>
    <n v="380"/>
    <x v="31"/>
    <n v="10022"/>
  </r>
  <r>
    <x v="94"/>
    <x v="28"/>
    <x v="94"/>
    <n v="414"/>
    <x v="11"/>
    <n v="50"/>
  </r>
  <r>
    <x v="94"/>
    <x v="28"/>
    <x v="94"/>
    <n v="414"/>
    <x v="11"/>
    <n v="100"/>
  </r>
  <r>
    <x v="94"/>
    <x v="28"/>
    <x v="94"/>
    <n v="390"/>
    <x v="12"/>
    <n v="10"/>
  </r>
  <r>
    <x v="94"/>
    <x v="28"/>
    <x v="94"/>
    <n v="400"/>
    <x v="13"/>
    <n v="250"/>
  </r>
  <r>
    <x v="94"/>
    <x v="28"/>
    <x v="94"/>
    <n v="410"/>
    <x v="14"/>
    <n v="8"/>
  </r>
  <r>
    <x v="94"/>
    <x v="28"/>
    <x v="94"/>
    <n v="110"/>
    <x v="25"/>
    <n v="75"/>
  </r>
  <r>
    <x v="95"/>
    <x v="28"/>
    <x v="95"/>
    <n v="53"/>
    <x v="19"/>
    <n v="5"/>
  </r>
  <r>
    <x v="95"/>
    <x v="28"/>
    <x v="95"/>
    <n v="138"/>
    <x v="26"/>
    <n v="100"/>
  </r>
  <r>
    <x v="95"/>
    <x v="28"/>
    <x v="95"/>
    <n v="193"/>
    <x v="61"/>
    <n v="50"/>
  </r>
  <r>
    <x v="95"/>
    <x v="28"/>
    <x v="95"/>
    <n v="131"/>
    <x v="39"/>
    <n v="50"/>
  </r>
  <r>
    <x v="95"/>
    <x v="28"/>
    <x v="95"/>
    <n v="137"/>
    <x v="27"/>
    <n v="35"/>
  </r>
  <r>
    <x v="95"/>
    <x v="28"/>
    <x v="95"/>
    <n v="391"/>
    <x v="6"/>
    <n v="10"/>
  </r>
  <r>
    <x v="95"/>
    <x v="28"/>
    <x v="95"/>
    <n v="80"/>
    <x v="29"/>
    <n v="229"/>
  </r>
  <r>
    <x v="95"/>
    <x v="28"/>
    <x v="95"/>
    <n v="380"/>
    <x v="31"/>
    <n v="5001"/>
  </r>
  <r>
    <x v="95"/>
    <x v="28"/>
    <x v="95"/>
    <n v="370"/>
    <x v="10"/>
    <n v="50"/>
  </r>
  <r>
    <x v="95"/>
    <x v="28"/>
    <x v="95"/>
    <n v="410"/>
    <x v="14"/>
    <n v="1270"/>
  </r>
  <r>
    <x v="95"/>
    <x v="28"/>
    <x v="95"/>
    <n v="304"/>
    <x v="34"/>
    <n v="200"/>
  </r>
  <r>
    <x v="95"/>
    <x v="28"/>
    <x v="95"/>
    <n v="366"/>
    <x v="1"/>
    <n v="5"/>
  </r>
  <r>
    <x v="96"/>
    <x v="29"/>
    <x v="96"/>
    <n v="146"/>
    <x v="52"/>
    <n v="5"/>
  </r>
  <r>
    <x v="96"/>
    <x v="29"/>
    <x v="96"/>
    <n v="417"/>
    <x v="9"/>
    <n v="2"/>
  </r>
  <r>
    <x v="97"/>
    <x v="30"/>
    <x v="97"/>
    <n v="2"/>
    <x v="0"/>
    <n v="13"/>
  </r>
  <r>
    <x v="97"/>
    <x v="30"/>
    <x v="97"/>
    <n v="53"/>
    <x v="19"/>
    <n v="5"/>
  </r>
  <r>
    <x v="97"/>
    <x v="30"/>
    <x v="97"/>
    <n v="138"/>
    <x v="26"/>
    <n v="8"/>
  </r>
  <r>
    <x v="97"/>
    <x v="30"/>
    <x v="97"/>
    <n v="137"/>
    <x v="27"/>
    <n v="1"/>
  </r>
  <r>
    <x v="97"/>
    <x v="30"/>
    <x v="97"/>
    <n v="306"/>
    <x v="22"/>
    <n v="20"/>
  </r>
  <r>
    <x v="97"/>
    <x v="30"/>
    <x v="97"/>
    <n v="80"/>
    <x v="29"/>
    <n v="38"/>
  </r>
  <r>
    <x v="97"/>
    <x v="30"/>
    <x v="97"/>
    <n v="419"/>
    <x v="24"/>
    <n v="5"/>
  </r>
  <r>
    <x v="98"/>
    <x v="31"/>
    <x v="98"/>
    <n v="361"/>
    <x v="2"/>
    <n v="23"/>
  </r>
  <r>
    <x v="98"/>
    <x v="31"/>
    <x v="98"/>
    <n v="53"/>
    <x v="19"/>
    <n v="259"/>
  </r>
  <r>
    <x v="98"/>
    <x v="31"/>
    <x v="98"/>
    <n v="138"/>
    <x v="26"/>
    <n v="20"/>
  </r>
  <r>
    <x v="98"/>
    <x v="31"/>
    <x v="98"/>
    <n v="391"/>
    <x v="6"/>
    <n v="10"/>
  </r>
  <r>
    <x v="98"/>
    <x v="31"/>
    <x v="98"/>
    <n v="80"/>
    <x v="29"/>
    <n v="500"/>
  </r>
  <r>
    <x v="98"/>
    <x v="31"/>
    <x v="98"/>
    <n v="90"/>
    <x v="42"/>
    <n v="50"/>
  </r>
  <r>
    <x v="98"/>
    <x v="31"/>
    <x v="98"/>
    <n v="410"/>
    <x v="14"/>
    <n v="25"/>
  </r>
  <r>
    <x v="98"/>
    <x v="31"/>
    <x v="98"/>
    <n v="304"/>
    <x v="34"/>
    <n v="13"/>
  </r>
  <r>
    <x v="99"/>
    <x v="31"/>
    <x v="99"/>
    <n v="139"/>
    <x v="40"/>
    <n v="82"/>
  </r>
  <r>
    <x v="99"/>
    <x v="31"/>
    <x v="99"/>
    <n v="131"/>
    <x v="39"/>
    <n v="30"/>
  </r>
  <r>
    <x v="99"/>
    <x v="31"/>
    <x v="99"/>
    <n v="135"/>
    <x v="49"/>
    <n v="295"/>
  </r>
  <r>
    <x v="99"/>
    <x v="31"/>
    <x v="99"/>
    <n v="417"/>
    <x v="9"/>
    <n v="120"/>
  </r>
  <r>
    <x v="99"/>
    <x v="31"/>
    <x v="99"/>
    <n v="134"/>
    <x v="45"/>
    <n v="205"/>
  </r>
  <r>
    <x v="100"/>
    <x v="9"/>
    <x v="100"/>
    <n v="197"/>
    <x v="58"/>
    <n v="13"/>
  </r>
  <r>
    <x v="100"/>
    <x v="9"/>
    <x v="100"/>
    <n v="151"/>
    <x v="65"/>
    <n v="5"/>
  </r>
  <r>
    <x v="100"/>
    <x v="9"/>
    <x v="100"/>
    <n v="2"/>
    <x v="0"/>
    <n v="6"/>
  </r>
  <r>
    <x v="100"/>
    <x v="9"/>
    <x v="100"/>
    <n v="480"/>
    <x v="3"/>
    <n v="13"/>
  </r>
  <r>
    <x v="100"/>
    <x v="9"/>
    <x v="100"/>
    <n v="392"/>
    <x v="20"/>
    <n v="10"/>
  </r>
  <r>
    <x v="100"/>
    <x v="9"/>
    <x v="100"/>
    <n v="193"/>
    <x v="61"/>
    <n v="25"/>
  </r>
  <r>
    <x v="100"/>
    <x v="9"/>
    <x v="100"/>
    <n v="391"/>
    <x v="6"/>
    <n v="5"/>
  </r>
  <r>
    <x v="100"/>
    <x v="9"/>
    <x v="100"/>
    <n v="290"/>
    <x v="66"/>
    <n v="50"/>
  </r>
  <r>
    <x v="100"/>
    <x v="9"/>
    <x v="100"/>
    <n v="380"/>
    <x v="31"/>
    <n v="33"/>
  </r>
  <r>
    <x v="100"/>
    <x v="9"/>
    <x v="100"/>
    <n v="414"/>
    <x v="11"/>
    <n v="25"/>
  </r>
  <r>
    <x v="100"/>
    <x v="9"/>
    <x v="100"/>
    <n v="410"/>
    <x v="14"/>
    <n v="140"/>
  </r>
  <r>
    <x v="100"/>
    <x v="9"/>
    <x v="100"/>
    <n v="110"/>
    <x v="25"/>
    <n v="4"/>
  </r>
  <r>
    <x v="100"/>
    <x v="9"/>
    <x v="100"/>
    <n v="50"/>
    <x v="17"/>
    <n v="36"/>
  </r>
  <r>
    <x v="101"/>
    <x v="9"/>
    <x v="101"/>
    <n v="197"/>
    <x v="58"/>
    <n v="80"/>
  </r>
  <r>
    <x v="101"/>
    <x v="9"/>
    <x v="101"/>
    <n v="70"/>
    <x v="23"/>
    <n v="1"/>
  </r>
  <r>
    <x v="102"/>
    <x v="9"/>
    <x v="102"/>
    <n v="151"/>
    <x v="65"/>
    <n v="5"/>
  </r>
  <r>
    <x v="102"/>
    <x v="9"/>
    <x v="102"/>
    <n v="2"/>
    <x v="0"/>
    <n v="8"/>
  </r>
  <r>
    <x v="102"/>
    <x v="9"/>
    <x v="102"/>
    <n v="139"/>
    <x v="40"/>
    <n v="10"/>
  </r>
  <r>
    <x v="102"/>
    <x v="9"/>
    <x v="102"/>
    <n v="131"/>
    <x v="39"/>
    <n v="1"/>
  </r>
  <r>
    <x v="102"/>
    <x v="9"/>
    <x v="102"/>
    <n v="391"/>
    <x v="6"/>
    <n v="5"/>
  </r>
  <r>
    <x v="102"/>
    <x v="9"/>
    <x v="102"/>
    <n v="413"/>
    <x v="63"/>
    <n v="7"/>
  </r>
  <r>
    <x v="102"/>
    <x v="9"/>
    <x v="102"/>
    <n v="140"/>
    <x v="35"/>
    <n v="13"/>
  </r>
  <r>
    <x v="102"/>
    <x v="9"/>
    <x v="102"/>
    <n v="417"/>
    <x v="9"/>
    <n v="2"/>
  </r>
  <r>
    <x v="102"/>
    <x v="9"/>
    <x v="102"/>
    <n v="380"/>
    <x v="31"/>
    <n v="76"/>
  </r>
  <r>
    <x v="102"/>
    <x v="9"/>
    <x v="102"/>
    <n v="414"/>
    <x v="11"/>
    <n v="30"/>
  </r>
  <r>
    <x v="102"/>
    <x v="9"/>
    <x v="102"/>
    <n v="410"/>
    <x v="14"/>
    <n v="140"/>
  </r>
  <r>
    <x v="102"/>
    <x v="9"/>
    <x v="102"/>
    <n v="110"/>
    <x v="25"/>
    <n v="1"/>
  </r>
  <r>
    <x v="102"/>
    <x v="9"/>
    <x v="102"/>
    <n v="50"/>
    <x v="17"/>
    <n v="10"/>
  </r>
  <r>
    <x v="103"/>
    <x v="9"/>
    <x v="103"/>
    <n v="70"/>
    <x v="23"/>
    <n v="2"/>
  </r>
  <r>
    <x v="104"/>
    <x v="9"/>
    <x v="104"/>
    <n v="139"/>
    <x v="40"/>
    <n v="3"/>
  </r>
  <r>
    <x v="104"/>
    <x v="9"/>
    <x v="104"/>
    <n v="137"/>
    <x v="27"/>
    <n v="4"/>
  </r>
  <r>
    <x v="104"/>
    <x v="9"/>
    <x v="104"/>
    <n v="110"/>
    <x v="25"/>
    <n v="3"/>
  </r>
  <r>
    <x v="104"/>
    <x v="9"/>
    <x v="104"/>
    <n v="366"/>
    <x v="1"/>
    <n v="1"/>
  </r>
  <r>
    <x v="105"/>
    <x v="32"/>
    <x v="105"/>
    <n v="361"/>
    <x v="2"/>
    <n v="5"/>
  </r>
  <r>
    <x v="105"/>
    <x v="32"/>
    <x v="105"/>
    <n v="72"/>
    <x v="46"/>
    <n v="7"/>
  </r>
  <r>
    <x v="105"/>
    <x v="32"/>
    <x v="105"/>
    <n v="391"/>
    <x v="6"/>
    <n v="3"/>
  </r>
  <r>
    <x v="105"/>
    <x v="32"/>
    <x v="105"/>
    <n v="195"/>
    <x v="21"/>
    <n v="1"/>
  </r>
  <r>
    <x v="105"/>
    <x v="32"/>
    <x v="105"/>
    <n v="142"/>
    <x v="51"/>
    <n v="1"/>
  </r>
  <r>
    <x v="105"/>
    <x v="32"/>
    <x v="105"/>
    <n v="417"/>
    <x v="9"/>
    <n v="3"/>
  </r>
  <r>
    <x v="105"/>
    <x v="32"/>
    <x v="105"/>
    <n v="380"/>
    <x v="31"/>
    <n v="3"/>
  </r>
  <r>
    <x v="105"/>
    <x v="32"/>
    <x v="105"/>
    <n v="414"/>
    <x v="11"/>
    <n v="3"/>
  </r>
  <r>
    <x v="105"/>
    <x v="32"/>
    <x v="105"/>
    <n v="90"/>
    <x v="42"/>
    <n v="5"/>
  </r>
  <r>
    <x v="105"/>
    <x v="32"/>
    <x v="105"/>
    <n v="410"/>
    <x v="14"/>
    <n v="10"/>
  </r>
  <r>
    <x v="105"/>
    <x v="32"/>
    <x v="105"/>
    <n v="110"/>
    <x v="25"/>
    <n v="1"/>
  </r>
  <r>
    <x v="105"/>
    <x v="32"/>
    <x v="105"/>
    <n v="50"/>
    <x v="17"/>
    <n v="9"/>
  </r>
  <r>
    <x v="106"/>
    <x v="32"/>
    <x v="106"/>
    <n v="138"/>
    <x v="26"/>
    <n v="21"/>
  </r>
  <r>
    <x v="106"/>
    <x v="32"/>
    <x v="106"/>
    <n v="391"/>
    <x v="6"/>
    <n v="3"/>
  </r>
  <r>
    <x v="106"/>
    <x v="32"/>
    <x v="106"/>
    <n v="413"/>
    <x v="63"/>
    <n v="2"/>
  </r>
  <r>
    <x v="106"/>
    <x v="32"/>
    <x v="106"/>
    <n v="141"/>
    <x v="38"/>
    <n v="6"/>
  </r>
  <r>
    <x v="106"/>
    <x v="32"/>
    <x v="106"/>
    <n v="144"/>
    <x v="53"/>
    <n v="1"/>
  </r>
  <r>
    <x v="106"/>
    <x v="32"/>
    <x v="106"/>
    <n v="417"/>
    <x v="9"/>
    <n v="5"/>
  </r>
  <r>
    <x v="106"/>
    <x v="32"/>
    <x v="106"/>
    <n v="380"/>
    <x v="31"/>
    <n v="24"/>
  </r>
  <r>
    <x v="106"/>
    <x v="32"/>
    <x v="106"/>
    <n v="414"/>
    <x v="11"/>
    <n v="4"/>
  </r>
  <r>
    <x v="106"/>
    <x v="32"/>
    <x v="106"/>
    <n v="90"/>
    <x v="42"/>
    <n v="5"/>
  </r>
  <r>
    <x v="106"/>
    <x v="32"/>
    <x v="106"/>
    <n v="110"/>
    <x v="25"/>
    <n v="5"/>
  </r>
  <r>
    <x v="106"/>
    <x v="32"/>
    <x v="106"/>
    <n v="134"/>
    <x v="45"/>
    <n v="4"/>
  </r>
  <r>
    <x v="106"/>
    <x v="32"/>
    <x v="106"/>
    <n v="50"/>
    <x v="17"/>
    <n v="36"/>
  </r>
  <r>
    <x v="107"/>
    <x v="33"/>
    <x v="107"/>
    <n v="138"/>
    <x v="26"/>
    <n v="150"/>
  </r>
  <r>
    <x v="107"/>
    <x v="33"/>
    <x v="107"/>
    <n v="141"/>
    <x v="38"/>
    <n v="19"/>
  </r>
  <r>
    <x v="107"/>
    <x v="33"/>
    <x v="107"/>
    <n v="417"/>
    <x v="9"/>
    <n v="1100"/>
  </r>
  <r>
    <x v="107"/>
    <x v="33"/>
    <x v="107"/>
    <n v="380"/>
    <x v="31"/>
    <n v="252"/>
  </r>
  <r>
    <x v="108"/>
    <x v="34"/>
    <x v="108"/>
    <n v="138"/>
    <x v="26"/>
    <n v="5"/>
  </r>
  <r>
    <x v="108"/>
    <x v="34"/>
    <x v="108"/>
    <n v="146"/>
    <x v="52"/>
    <n v="5"/>
  </r>
  <r>
    <x v="108"/>
    <x v="34"/>
    <x v="108"/>
    <n v="144"/>
    <x v="53"/>
    <n v="1"/>
  </r>
  <r>
    <x v="108"/>
    <x v="34"/>
    <x v="108"/>
    <n v="80"/>
    <x v="29"/>
    <n v="25"/>
  </r>
  <r>
    <x v="108"/>
    <x v="34"/>
    <x v="108"/>
    <n v="150"/>
    <x v="30"/>
    <n v="6"/>
  </r>
  <r>
    <x v="108"/>
    <x v="34"/>
    <x v="108"/>
    <n v="417"/>
    <x v="9"/>
    <n v="18"/>
  </r>
  <r>
    <x v="108"/>
    <x v="34"/>
    <x v="108"/>
    <n v="414"/>
    <x v="11"/>
    <n v="3"/>
  </r>
  <r>
    <x v="108"/>
    <x v="34"/>
    <x v="108"/>
    <n v="410"/>
    <x v="14"/>
    <n v="10"/>
  </r>
  <r>
    <x v="108"/>
    <x v="34"/>
    <x v="108"/>
    <n v="50"/>
    <x v="17"/>
    <n v="3"/>
  </r>
  <r>
    <x v="109"/>
    <x v="35"/>
    <x v="109"/>
    <n v="391"/>
    <x v="6"/>
    <n v="3"/>
  </r>
  <r>
    <x v="109"/>
    <x v="35"/>
    <x v="109"/>
    <n v="112"/>
    <x v="43"/>
    <n v="50"/>
  </r>
  <r>
    <x v="109"/>
    <x v="35"/>
    <x v="109"/>
    <n v="380"/>
    <x v="31"/>
    <n v="20"/>
  </r>
  <r>
    <x v="109"/>
    <x v="35"/>
    <x v="109"/>
    <n v="390"/>
    <x v="12"/>
    <n v="25"/>
  </r>
  <r>
    <x v="109"/>
    <x v="35"/>
    <x v="109"/>
    <n v="90"/>
    <x v="42"/>
    <n v="35"/>
  </r>
  <r>
    <x v="109"/>
    <x v="35"/>
    <x v="109"/>
    <n v="94"/>
    <x v="32"/>
    <n v="9"/>
  </r>
  <r>
    <x v="110"/>
    <x v="36"/>
    <x v="110"/>
    <n v="112"/>
    <x v="43"/>
    <n v="101"/>
  </r>
  <r>
    <x v="110"/>
    <x v="36"/>
    <x v="110"/>
    <n v="140"/>
    <x v="35"/>
    <n v="48"/>
  </r>
  <r>
    <x v="110"/>
    <x v="36"/>
    <x v="110"/>
    <n v="410"/>
    <x v="14"/>
    <n v="11"/>
  </r>
  <r>
    <x v="110"/>
    <x v="36"/>
    <x v="110"/>
    <n v="134"/>
    <x v="45"/>
    <n v="15"/>
  </r>
  <r>
    <x v="111"/>
    <x v="36"/>
    <x v="111"/>
    <n v="138"/>
    <x v="26"/>
    <n v="25"/>
  </r>
  <r>
    <x v="111"/>
    <x v="36"/>
    <x v="111"/>
    <n v="480"/>
    <x v="3"/>
    <n v="20"/>
  </r>
  <r>
    <x v="111"/>
    <x v="36"/>
    <x v="111"/>
    <n v="137"/>
    <x v="27"/>
    <n v="158"/>
  </r>
  <r>
    <x v="111"/>
    <x v="36"/>
    <x v="111"/>
    <n v="391"/>
    <x v="6"/>
    <n v="10"/>
  </r>
  <r>
    <x v="111"/>
    <x v="36"/>
    <x v="111"/>
    <n v="146"/>
    <x v="52"/>
    <n v="16"/>
  </r>
  <r>
    <x v="111"/>
    <x v="36"/>
    <x v="111"/>
    <n v="150"/>
    <x v="30"/>
    <n v="15"/>
  </r>
  <r>
    <x v="111"/>
    <x v="36"/>
    <x v="111"/>
    <n v="390"/>
    <x v="12"/>
    <n v="125"/>
  </r>
  <r>
    <x v="111"/>
    <x v="36"/>
    <x v="111"/>
    <n v="90"/>
    <x v="42"/>
    <n v="135"/>
  </r>
  <r>
    <x v="111"/>
    <x v="36"/>
    <x v="111"/>
    <n v="134"/>
    <x v="45"/>
    <n v="17"/>
  </r>
  <r>
    <x v="112"/>
    <x v="36"/>
    <x v="112"/>
    <n v="147"/>
    <x v="67"/>
    <n v="25"/>
  </r>
  <r>
    <x v="112"/>
    <x v="36"/>
    <x v="112"/>
    <n v="121"/>
    <x v="37"/>
    <n v="75"/>
  </r>
  <r>
    <x v="112"/>
    <x v="36"/>
    <x v="112"/>
    <n v="80"/>
    <x v="29"/>
    <n v="42"/>
  </r>
  <r>
    <x v="112"/>
    <x v="36"/>
    <x v="112"/>
    <n v="50"/>
    <x v="17"/>
    <n v="975"/>
  </r>
  <r>
    <x v="113"/>
    <x v="37"/>
    <x v="113"/>
    <n v="50"/>
    <x v="17"/>
    <n v="17"/>
  </r>
  <r>
    <x v="114"/>
    <x v="37"/>
    <x v="114"/>
    <n v="138"/>
    <x v="26"/>
    <n v="3"/>
  </r>
  <r>
    <x v="114"/>
    <x v="37"/>
    <x v="114"/>
    <n v="139"/>
    <x v="40"/>
    <n v="2"/>
  </r>
  <r>
    <x v="114"/>
    <x v="37"/>
    <x v="114"/>
    <n v="70"/>
    <x v="23"/>
    <n v="4"/>
  </r>
  <r>
    <x v="114"/>
    <x v="37"/>
    <x v="114"/>
    <n v="90"/>
    <x v="42"/>
    <n v="6"/>
  </r>
  <r>
    <x v="114"/>
    <x v="37"/>
    <x v="114"/>
    <n v="50"/>
    <x v="17"/>
    <n v="33"/>
  </r>
  <r>
    <x v="115"/>
    <x v="38"/>
    <x v="115"/>
    <n v="391"/>
    <x v="6"/>
    <n v="1"/>
  </r>
  <r>
    <x v="115"/>
    <x v="38"/>
    <x v="115"/>
    <n v="146"/>
    <x v="52"/>
    <n v="7"/>
  </r>
  <r>
    <x v="115"/>
    <x v="38"/>
    <x v="115"/>
    <n v="414"/>
    <x v="11"/>
    <n v="20"/>
  </r>
  <r>
    <x v="115"/>
    <x v="38"/>
    <x v="115"/>
    <n v="390"/>
    <x v="12"/>
    <n v="10"/>
  </r>
  <r>
    <x v="116"/>
    <x v="38"/>
    <x v="116"/>
    <n v="480"/>
    <x v="3"/>
    <n v="5"/>
  </r>
  <r>
    <x v="116"/>
    <x v="38"/>
    <x v="116"/>
    <n v="14"/>
    <x v="54"/>
    <n v="4"/>
  </r>
  <r>
    <x v="116"/>
    <x v="38"/>
    <x v="116"/>
    <n v="391"/>
    <x v="6"/>
    <n v="11"/>
  </r>
  <r>
    <x v="117"/>
    <x v="39"/>
    <x v="117"/>
    <n v="197"/>
    <x v="58"/>
    <n v="23"/>
  </r>
  <r>
    <x v="117"/>
    <x v="39"/>
    <x v="117"/>
    <n v="53"/>
    <x v="19"/>
    <n v="30"/>
  </r>
  <r>
    <x v="117"/>
    <x v="39"/>
    <x v="117"/>
    <n v="391"/>
    <x v="6"/>
    <n v="1"/>
  </r>
  <r>
    <x v="117"/>
    <x v="39"/>
    <x v="117"/>
    <n v="150"/>
    <x v="30"/>
    <n v="20"/>
  </r>
  <r>
    <x v="117"/>
    <x v="39"/>
    <x v="117"/>
    <n v="303"/>
    <x v="68"/>
    <n v="7"/>
  </r>
  <r>
    <x v="117"/>
    <x v="39"/>
    <x v="117"/>
    <n v="366"/>
    <x v="1"/>
    <n v="24"/>
  </r>
  <r>
    <x v="118"/>
    <x v="39"/>
    <x v="118"/>
    <n v="133"/>
    <x v="36"/>
    <n v="80"/>
  </r>
  <r>
    <x v="118"/>
    <x v="39"/>
    <x v="118"/>
    <n v="150"/>
    <x v="30"/>
    <n v="13"/>
  </r>
  <r>
    <x v="118"/>
    <x v="39"/>
    <x v="118"/>
    <n v="304"/>
    <x v="34"/>
    <n v="15"/>
  </r>
  <r>
    <x v="119"/>
    <x v="39"/>
    <x v="119"/>
    <n v="133"/>
    <x v="36"/>
    <n v="15"/>
  </r>
  <r>
    <x v="119"/>
    <x v="39"/>
    <x v="119"/>
    <n v="391"/>
    <x v="6"/>
    <n v="1"/>
  </r>
  <r>
    <x v="119"/>
    <x v="39"/>
    <x v="119"/>
    <n v="150"/>
    <x v="30"/>
    <n v="5"/>
  </r>
  <r>
    <x v="119"/>
    <x v="39"/>
    <x v="119"/>
    <n v="304"/>
    <x v="34"/>
    <n v="15"/>
  </r>
  <r>
    <x v="119"/>
    <x v="39"/>
    <x v="119"/>
    <n v="303"/>
    <x v="68"/>
    <n v="13"/>
  </r>
  <r>
    <x v="120"/>
    <x v="40"/>
    <x v="120"/>
    <n v="138"/>
    <x v="26"/>
    <n v="2"/>
  </r>
  <r>
    <x v="120"/>
    <x v="40"/>
    <x v="120"/>
    <n v="480"/>
    <x v="3"/>
    <n v="1"/>
  </r>
  <r>
    <x v="120"/>
    <x v="40"/>
    <x v="120"/>
    <n v="131"/>
    <x v="39"/>
    <n v="2"/>
  </r>
  <r>
    <x v="120"/>
    <x v="40"/>
    <x v="120"/>
    <n v="391"/>
    <x v="6"/>
    <n v="10"/>
  </r>
  <r>
    <x v="120"/>
    <x v="40"/>
    <x v="120"/>
    <n v="141"/>
    <x v="38"/>
    <n v="2"/>
  </r>
  <r>
    <x v="120"/>
    <x v="40"/>
    <x v="120"/>
    <n v="80"/>
    <x v="29"/>
    <n v="15"/>
  </r>
  <r>
    <x v="120"/>
    <x v="40"/>
    <x v="120"/>
    <n v="50"/>
    <x v="17"/>
    <n v="18"/>
  </r>
  <r>
    <x v="121"/>
    <x v="41"/>
    <x v="121"/>
    <n v="133"/>
    <x v="36"/>
    <n v="2"/>
  </r>
  <r>
    <x v="121"/>
    <x v="41"/>
    <x v="121"/>
    <n v="480"/>
    <x v="3"/>
    <n v="2"/>
  </r>
  <r>
    <x v="121"/>
    <x v="41"/>
    <x v="121"/>
    <n v="139"/>
    <x v="40"/>
    <n v="1"/>
  </r>
  <r>
    <x v="121"/>
    <x v="41"/>
    <x v="121"/>
    <n v="367"/>
    <x v="47"/>
    <n v="11"/>
  </r>
  <r>
    <x v="121"/>
    <x v="41"/>
    <x v="121"/>
    <n v="131"/>
    <x v="39"/>
    <n v="2"/>
  </r>
  <r>
    <x v="121"/>
    <x v="41"/>
    <x v="121"/>
    <n v="135"/>
    <x v="49"/>
    <n v="2"/>
  </r>
  <r>
    <x v="121"/>
    <x v="41"/>
    <x v="121"/>
    <n v="417"/>
    <x v="9"/>
    <n v="29"/>
  </r>
  <r>
    <x v="121"/>
    <x v="41"/>
    <x v="121"/>
    <n v="410"/>
    <x v="14"/>
    <n v="3"/>
  </r>
  <r>
    <x v="121"/>
    <x v="41"/>
    <x v="121"/>
    <n v="304"/>
    <x v="34"/>
    <n v="1"/>
  </r>
  <r>
    <x v="121"/>
    <x v="41"/>
    <x v="121"/>
    <n v="143"/>
    <x v="48"/>
    <n v="200"/>
  </r>
  <r>
    <x v="122"/>
    <x v="41"/>
    <x v="122"/>
    <n v="391"/>
    <x v="6"/>
    <n v="2"/>
  </r>
  <r>
    <x v="122"/>
    <x v="41"/>
    <x v="122"/>
    <n v="70"/>
    <x v="23"/>
    <n v="4"/>
  </r>
  <r>
    <x v="122"/>
    <x v="41"/>
    <x v="122"/>
    <n v="417"/>
    <x v="9"/>
    <n v="13"/>
  </r>
  <r>
    <x v="122"/>
    <x v="41"/>
    <x v="122"/>
    <n v="94"/>
    <x v="32"/>
    <n v="3"/>
  </r>
  <r>
    <x v="123"/>
    <x v="41"/>
    <x v="123"/>
    <n v="131"/>
    <x v="39"/>
    <n v="1"/>
  </r>
  <r>
    <x v="123"/>
    <x v="41"/>
    <x v="123"/>
    <n v="135"/>
    <x v="49"/>
    <n v="2"/>
  </r>
  <r>
    <x v="124"/>
    <x v="42"/>
    <x v="124"/>
    <n v="145"/>
    <x v="28"/>
    <n v="20"/>
  </r>
  <r>
    <x v="124"/>
    <x v="42"/>
    <x v="124"/>
    <n v="390"/>
    <x v="12"/>
    <n v="50"/>
  </r>
  <r>
    <x v="125"/>
    <x v="43"/>
    <x v="125"/>
    <n v="56"/>
    <x v="64"/>
    <n v="30"/>
  </r>
  <r>
    <x v="125"/>
    <x v="43"/>
    <x v="125"/>
    <n v="112"/>
    <x v="43"/>
    <n v="50"/>
  </r>
  <r>
    <x v="125"/>
    <x v="43"/>
    <x v="125"/>
    <n v="70"/>
    <x v="23"/>
    <n v="10"/>
  </r>
  <r>
    <x v="125"/>
    <x v="43"/>
    <x v="125"/>
    <n v="417"/>
    <x v="9"/>
    <n v="10"/>
  </r>
  <r>
    <x v="125"/>
    <x v="43"/>
    <x v="125"/>
    <n v="304"/>
    <x v="34"/>
    <n v="28"/>
  </r>
  <r>
    <x v="125"/>
    <x v="43"/>
    <x v="125"/>
    <n v="366"/>
    <x v="1"/>
    <n v="25"/>
  </r>
  <r>
    <x v="126"/>
    <x v="44"/>
    <x v="126"/>
    <n v="195"/>
    <x v="21"/>
    <n v="0"/>
  </r>
  <r>
    <x v="126"/>
    <x v="44"/>
    <x v="126"/>
    <n v="150"/>
    <x v="30"/>
    <n v="3"/>
  </r>
  <r>
    <x v="126"/>
    <x v="44"/>
    <x v="126"/>
    <n v="380"/>
    <x v="31"/>
    <n v="5500"/>
  </r>
  <r>
    <x v="126"/>
    <x v="44"/>
    <x v="126"/>
    <n v="40"/>
    <x v="69"/>
    <n v="1"/>
  </r>
  <r>
    <x v="126"/>
    <x v="44"/>
    <x v="126"/>
    <n v="414"/>
    <x v="11"/>
    <n v="1"/>
  </r>
  <r>
    <x v="127"/>
    <x v="45"/>
    <x v="127"/>
    <n v="480"/>
    <x v="3"/>
    <n v="4"/>
  </r>
  <r>
    <x v="127"/>
    <x v="45"/>
    <x v="127"/>
    <n v="72"/>
    <x v="46"/>
    <n v="3"/>
  </r>
  <r>
    <x v="128"/>
    <x v="46"/>
    <x v="128"/>
    <n v="300"/>
    <x v="60"/>
    <n v="1"/>
  </r>
  <r>
    <x v="128"/>
    <x v="46"/>
    <x v="128"/>
    <n v="53"/>
    <x v="19"/>
    <n v="1"/>
  </r>
  <r>
    <x v="128"/>
    <x v="46"/>
    <x v="128"/>
    <n v="480"/>
    <x v="3"/>
    <n v="1"/>
  </r>
  <r>
    <x v="128"/>
    <x v="46"/>
    <x v="128"/>
    <n v="63"/>
    <x v="5"/>
    <n v="1"/>
  </r>
  <r>
    <x v="128"/>
    <x v="46"/>
    <x v="128"/>
    <n v="391"/>
    <x v="6"/>
    <n v="5"/>
  </r>
  <r>
    <x v="128"/>
    <x v="46"/>
    <x v="128"/>
    <n v="141"/>
    <x v="38"/>
    <n v="2"/>
  </r>
  <r>
    <x v="128"/>
    <x v="46"/>
    <x v="128"/>
    <n v="80"/>
    <x v="29"/>
    <n v="4"/>
  </r>
  <r>
    <x v="128"/>
    <x v="46"/>
    <x v="128"/>
    <n v="370"/>
    <x v="10"/>
    <n v="1"/>
  </r>
  <r>
    <x v="128"/>
    <x v="46"/>
    <x v="128"/>
    <n v="510"/>
    <x v="16"/>
    <n v="2"/>
  </r>
  <r>
    <x v="128"/>
    <x v="46"/>
    <x v="128"/>
    <n v="50"/>
    <x v="17"/>
    <n v="5"/>
  </r>
  <r>
    <x v="129"/>
    <x v="46"/>
    <x v="129"/>
    <n v="2"/>
    <x v="0"/>
    <n v="1"/>
  </r>
  <r>
    <x v="129"/>
    <x v="46"/>
    <x v="129"/>
    <n v="392"/>
    <x v="20"/>
    <n v="1"/>
  </r>
  <r>
    <x v="129"/>
    <x v="46"/>
    <x v="129"/>
    <n v="146"/>
    <x v="52"/>
    <n v="1"/>
  </r>
  <r>
    <x v="129"/>
    <x v="46"/>
    <x v="129"/>
    <n v="70"/>
    <x v="23"/>
    <n v="2"/>
  </r>
  <r>
    <x v="129"/>
    <x v="46"/>
    <x v="129"/>
    <n v="290"/>
    <x v="66"/>
    <n v="1"/>
  </r>
  <r>
    <x v="129"/>
    <x v="46"/>
    <x v="129"/>
    <n v="90"/>
    <x v="42"/>
    <n v="1"/>
  </r>
  <r>
    <x v="129"/>
    <x v="46"/>
    <x v="129"/>
    <n v="304"/>
    <x v="34"/>
    <n v="2"/>
  </r>
  <r>
    <x v="130"/>
    <x v="47"/>
    <x v="130"/>
    <n v="2"/>
    <x v="0"/>
    <n v="1"/>
  </r>
  <r>
    <x v="131"/>
    <x v="47"/>
    <x v="131"/>
    <n v="361"/>
    <x v="2"/>
    <n v="2"/>
  </r>
  <r>
    <x v="131"/>
    <x v="47"/>
    <x v="131"/>
    <n v="90"/>
    <x v="42"/>
    <n v="1"/>
  </r>
  <r>
    <x v="131"/>
    <x v="47"/>
    <x v="131"/>
    <n v="304"/>
    <x v="34"/>
    <n v="1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4" updatedVersion="4" indent="0" multipleFieldFilters="0" showMemberPropertyTips="1">
  <location ref="A3:B52" firstHeaderRow="1" firstDataRow="1" firstDataCol="1"/>
  <pivotFields count="6">
    <pivotField showAll="0"/>
    <pivotField axis="axisRow" showAll="0">
      <items count="49">
        <item sd="0" x="9"/>
        <item sd="0" x="47"/>
        <item sd="0" x="0"/>
        <item sd="0" x="31"/>
        <item sd="0" x="3"/>
        <item sd="0" x="44"/>
        <item sd="0" x="2"/>
        <item sd="0" x="46"/>
        <item sd="0" x="35"/>
        <item sd="0" x="24"/>
        <item sd="0" x="45"/>
        <item sd="0" x="28"/>
        <item sd="0" x="18"/>
        <item sd="0" x="37"/>
        <item sd="0" x="6"/>
        <item sd="0" x="4"/>
        <item sd="0" x="5"/>
        <item sd="0" x="43"/>
        <item sd="0" x="29"/>
        <item sd="0" x="32"/>
        <item sd="0" x="34"/>
        <item sd="0" x="41"/>
        <item sd="0" x="10"/>
        <item sd="0" x="40"/>
        <item sd="0" x="7"/>
        <item sd="0" x="8"/>
        <item sd="0" x="39"/>
        <item sd="0" x="42"/>
        <item sd="0" x="12"/>
        <item sd="0" x="11"/>
        <item sd="0" x="16"/>
        <item sd="0" x="15"/>
        <item sd="0" x="14"/>
        <item sd="0" x="30"/>
        <item sd="0" x="20"/>
        <item sd="0" x="23"/>
        <item sd="0" x="1"/>
        <item sd="0" x="38"/>
        <item sd="0" x="27"/>
        <item sd="0" x="17"/>
        <item sd="0" x="25"/>
        <item sd="0" x="13"/>
        <item sd="0" x="26"/>
        <item sd="0" x="36"/>
        <item sd="0" x="33"/>
        <item sd="0" x="21"/>
        <item sd="0" x="22"/>
        <item sd="0" x="19"/>
        <item t="default"/>
      </items>
    </pivotField>
    <pivotField showAll="0"/>
    <pivotField showAll="0"/>
    <pivotField axis="axisRow" showAll="0">
      <items count="71">
        <item x="58"/>
        <item x="2"/>
        <item x="60"/>
        <item x="65"/>
        <item x="50"/>
        <item x="36"/>
        <item x="67"/>
        <item x="0"/>
        <item x="19"/>
        <item x="26"/>
        <item x="3"/>
        <item x="37"/>
        <item x="20"/>
        <item x="40"/>
        <item x="4"/>
        <item x="46"/>
        <item x="61"/>
        <item x="47"/>
        <item x="5"/>
        <item x="62"/>
        <item x="64"/>
        <item x="39"/>
        <item x="27"/>
        <item x="54"/>
        <item x="6"/>
        <item x="63"/>
        <item x="33"/>
        <item x="21"/>
        <item x="55"/>
        <item x="52"/>
        <item x="43"/>
        <item x="35"/>
        <item x="59"/>
        <item x="7"/>
        <item x="49"/>
        <item x="38"/>
        <item x="8"/>
        <item x="28"/>
        <item x="41"/>
        <item x="56"/>
        <item x="51"/>
        <item x="53"/>
        <item x="22"/>
        <item x="29"/>
        <item x="23"/>
        <item x="30"/>
        <item x="9"/>
        <item x="66"/>
        <item x="31"/>
        <item x="10"/>
        <item x="69"/>
        <item x="11"/>
        <item x="12"/>
        <item x="13"/>
        <item x="44"/>
        <item x="24"/>
        <item x="42"/>
        <item x="14"/>
        <item x="15"/>
        <item x="16"/>
        <item x="25"/>
        <item x="32"/>
        <item x="34"/>
        <item x="45"/>
        <item x="17"/>
        <item x="48"/>
        <item x="57"/>
        <item x="18"/>
        <item x="68"/>
        <item x="1"/>
        <item t="default"/>
      </items>
    </pivotField>
    <pivotField dataField="1" showAll="0"/>
  </pivotFields>
  <rowFields count="2">
    <field x="1"/>
    <field x="4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Items count="1">
    <i/>
  </colItems>
  <dataFields count="1">
    <dataField name="Soma de Consumo Médio do Período" fld="5" baseField="0" baseItem="0"/>
  </dataFields>
  <formats count="51">
    <format dxfId="54">
      <pivotArea outline="0" fieldPosition="0" axis="axisRow" dataOnly="0" field="1" labelOnly="1" type="button"/>
    </format>
    <format dxfId="53">
      <pivotArea outline="0" fieldPosition="0" axis="axisValues" dataOnly="0" labelOnly="1"/>
    </format>
    <format dxfId="52">
      <pivotArea outline="0" fieldPosition="0" collapsedLevelsAreSubtotals="1">
        <references count="1">
          <reference field="1" count="1">
            <x v="0"/>
          </reference>
        </references>
      </pivotArea>
    </format>
    <format dxfId="51">
      <pivotArea outline="0" fieldPosition="0" collapsedLevelsAreSubtotals="1">
        <references count="1">
          <reference field="1" count="1">
            <x v="1"/>
          </reference>
        </references>
      </pivotArea>
    </format>
    <format dxfId="50">
      <pivotArea outline="0" fieldPosition="0" collapsedLevelsAreSubtotals="1">
        <references count="1">
          <reference field="1" count="1">
            <x v="2"/>
          </reference>
        </references>
      </pivotArea>
    </format>
    <format dxfId="49">
      <pivotArea outline="0" fieldPosition="0" collapsedLevelsAreSubtotals="1">
        <references count="1">
          <reference field="1" count="1">
            <x v="3"/>
          </reference>
        </references>
      </pivotArea>
    </format>
    <format dxfId="48">
      <pivotArea outline="0" fieldPosition="0" collapsedLevelsAreSubtotals="1">
        <references count="1">
          <reference field="1" count="1">
            <x v="4"/>
          </reference>
        </references>
      </pivotArea>
    </format>
    <format dxfId="47">
      <pivotArea outline="0" fieldPosition="0" collapsedLevelsAreSubtotals="1">
        <references count="1">
          <reference field="1" count="1">
            <x v="5"/>
          </reference>
        </references>
      </pivotArea>
    </format>
    <format dxfId="46">
      <pivotArea outline="0" fieldPosition="0" collapsedLevelsAreSubtotals="1">
        <references count="1">
          <reference field="1" count="1">
            <x v="6"/>
          </reference>
        </references>
      </pivotArea>
    </format>
    <format dxfId="45">
      <pivotArea outline="0" fieldPosition="0" collapsedLevelsAreSubtotals="1">
        <references count="1">
          <reference field="1" count="1">
            <x v="7"/>
          </reference>
        </references>
      </pivotArea>
    </format>
    <format dxfId="44">
      <pivotArea outline="0" fieldPosition="0" collapsedLevelsAreSubtotals="1">
        <references count="1">
          <reference field="1" count="1">
            <x v="8"/>
          </reference>
        </references>
      </pivotArea>
    </format>
    <format dxfId="43">
      <pivotArea outline="0" fieldPosition="0" collapsedLevelsAreSubtotals="1">
        <references count="1">
          <reference field="1" count="1">
            <x v="9"/>
          </reference>
        </references>
      </pivotArea>
    </format>
    <format dxfId="42">
      <pivotArea outline="0" fieldPosition="0" collapsedLevelsAreSubtotals="1">
        <references count="1">
          <reference field="1" count="1">
            <x v="10"/>
          </reference>
        </references>
      </pivotArea>
    </format>
    <format dxfId="41">
      <pivotArea outline="0" fieldPosition="0" collapsedLevelsAreSubtotals="1">
        <references count="1">
          <reference field="1" count="1">
            <x v="11"/>
          </reference>
        </references>
      </pivotArea>
    </format>
    <format dxfId="40">
      <pivotArea outline="0" fieldPosition="0" collapsedLevelsAreSubtotals="1">
        <references count="1">
          <reference field="1" count="1">
            <x v="12"/>
          </reference>
        </references>
      </pivotArea>
    </format>
    <format dxfId="39">
      <pivotArea outline="0" fieldPosition="0" collapsedLevelsAreSubtotals="1">
        <references count="1">
          <reference field="1" count="1">
            <x v="13"/>
          </reference>
        </references>
      </pivotArea>
    </format>
    <format dxfId="38">
      <pivotArea outline="0" fieldPosition="0" collapsedLevelsAreSubtotals="1">
        <references count="1">
          <reference field="1" count="1">
            <x v="14"/>
          </reference>
        </references>
      </pivotArea>
    </format>
    <format dxfId="37">
      <pivotArea outline="0" fieldPosition="0" collapsedLevelsAreSubtotals="1">
        <references count="1">
          <reference field="1" count="1">
            <x v="15"/>
          </reference>
        </references>
      </pivotArea>
    </format>
    <format dxfId="36">
      <pivotArea outline="0" fieldPosition="0" collapsedLevelsAreSubtotals="1">
        <references count="1">
          <reference field="1" count="1">
            <x v="16"/>
          </reference>
        </references>
      </pivotArea>
    </format>
    <format dxfId="35">
      <pivotArea outline="0" fieldPosition="0" collapsedLevelsAreSubtotals="1">
        <references count="1">
          <reference field="1" count="1">
            <x v="17"/>
          </reference>
        </references>
      </pivotArea>
    </format>
    <format dxfId="34">
      <pivotArea outline="0" fieldPosition="0" collapsedLevelsAreSubtotals="1">
        <references count="1">
          <reference field="1" count="1">
            <x v="18"/>
          </reference>
        </references>
      </pivotArea>
    </format>
    <format dxfId="33">
      <pivotArea outline="0" fieldPosition="0" collapsedLevelsAreSubtotals="1">
        <references count="1">
          <reference field="1" count="1">
            <x v="19"/>
          </reference>
        </references>
      </pivotArea>
    </format>
    <format dxfId="32">
      <pivotArea outline="0" fieldPosition="0" collapsedLevelsAreSubtotals="1">
        <references count="1">
          <reference field="1" count="1">
            <x v="20"/>
          </reference>
        </references>
      </pivotArea>
    </format>
    <format dxfId="31">
      <pivotArea outline="0" fieldPosition="0" collapsedLevelsAreSubtotals="1">
        <references count="1">
          <reference field="1" count="1">
            <x v="21"/>
          </reference>
        </references>
      </pivotArea>
    </format>
    <format dxfId="30">
      <pivotArea outline="0" fieldPosition="0" collapsedLevelsAreSubtotals="1">
        <references count="1">
          <reference field="1" count="1">
            <x v="22"/>
          </reference>
        </references>
      </pivotArea>
    </format>
    <format dxfId="29">
      <pivotArea outline="0" fieldPosition="0" collapsedLevelsAreSubtotals="1">
        <references count="1">
          <reference field="1" count="1">
            <x v="23"/>
          </reference>
        </references>
      </pivotArea>
    </format>
    <format dxfId="28">
      <pivotArea outline="0" fieldPosition="0" collapsedLevelsAreSubtotals="1">
        <references count="1">
          <reference field="1" count="1">
            <x v="24"/>
          </reference>
        </references>
      </pivotArea>
    </format>
    <format dxfId="27">
      <pivotArea outline="0" fieldPosition="0" collapsedLevelsAreSubtotals="1">
        <references count="1">
          <reference field="1" count="1">
            <x v="25"/>
          </reference>
        </references>
      </pivotArea>
    </format>
    <format dxfId="26">
      <pivotArea outline="0" fieldPosition="0" collapsedLevelsAreSubtotals="1">
        <references count="1">
          <reference field="1" count="1">
            <x v="26"/>
          </reference>
        </references>
      </pivotArea>
    </format>
    <format dxfId="25">
      <pivotArea outline="0" fieldPosition="0" collapsedLevelsAreSubtotals="1">
        <references count="1">
          <reference field="1" count="1">
            <x v="27"/>
          </reference>
        </references>
      </pivotArea>
    </format>
    <format dxfId="24">
      <pivotArea outline="0" fieldPosition="0" collapsedLevelsAreSubtotals="1">
        <references count="1">
          <reference field="1" count="1">
            <x v="28"/>
          </reference>
        </references>
      </pivotArea>
    </format>
    <format dxfId="23">
      <pivotArea outline="0" fieldPosition="0" collapsedLevelsAreSubtotals="1">
        <references count="1">
          <reference field="1" count="1">
            <x v="29"/>
          </reference>
        </references>
      </pivotArea>
    </format>
    <format dxfId="22">
      <pivotArea outline="0" fieldPosition="0" collapsedLevelsAreSubtotals="1">
        <references count="1">
          <reference field="1" count="1">
            <x v="30"/>
          </reference>
        </references>
      </pivotArea>
    </format>
    <format dxfId="21">
      <pivotArea outline="0" fieldPosition="0" collapsedLevelsAreSubtotals="1">
        <references count="1">
          <reference field="1" count="1">
            <x v="31"/>
          </reference>
        </references>
      </pivotArea>
    </format>
    <format dxfId="20">
      <pivotArea outline="0" fieldPosition="0" collapsedLevelsAreSubtotals="1">
        <references count="1">
          <reference field="1" count="1">
            <x v="32"/>
          </reference>
        </references>
      </pivotArea>
    </format>
    <format dxfId="19">
      <pivotArea outline="0" fieldPosition="0" collapsedLevelsAreSubtotals="1">
        <references count="1">
          <reference field="1" count="1">
            <x v="33"/>
          </reference>
        </references>
      </pivotArea>
    </format>
    <format dxfId="18">
      <pivotArea outline="0" fieldPosition="0" collapsedLevelsAreSubtotals="1">
        <references count="1">
          <reference field="1" count="1">
            <x v="34"/>
          </reference>
        </references>
      </pivotArea>
    </format>
    <format dxfId="17">
      <pivotArea outline="0" fieldPosition="0" collapsedLevelsAreSubtotals="1">
        <references count="1">
          <reference field="1" count="1">
            <x v="35"/>
          </reference>
        </references>
      </pivotArea>
    </format>
    <format dxfId="16">
      <pivotArea outline="0" fieldPosition="0" collapsedLevelsAreSubtotals="1">
        <references count="1">
          <reference field="1" count="1">
            <x v="36"/>
          </reference>
        </references>
      </pivotArea>
    </format>
    <format dxfId="15">
      <pivotArea outline="0" fieldPosition="0" collapsedLevelsAreSubtotals="1">
        <references count="1">
          <reference field="1" count="1">
            <x v="37"/>
          </reference>
        </references>
      </pivotArea>
    </format>
    <format dxfId="14">
      <pivotArea outline="0" fieldPosition="0" collapsedLevelsAreSubtotals="1">
        <references count="1">
          <reference field="1" count="1">
            <x v="38"/>
          </reference>
        </references>
      </pivotArea>
    </format>
    <format dxfId="13">
      <pivotArea outline="0" fieldPosition="0" collapsedLevelsAreSubtotals="1">
        <references count="1">
          <reference field="1" count="1">
            <x v="39"/>
          </reference>
        </references>
      </pivotArea>
    </format>
    <format dxfId="12">
      <pivotArea outline="0" fieldPosition="0" collapsedLevelsAreSubtotals="1">
        <references count="1">
          <reference field="1" count="1">
            <x v="40"/>
          </reference>
        </references>
      </pivotArea>
    </format>
    <format dxfId="11">
      <pivotArea outline="0" fieldPosition="0" collapsedLevelsAreSubtotals="1">
        <references count="1">
          <reference field="1" count="1">
            <x v="41"/>
          </reference>
        </references>
      </pivotArea>
    </format>
    <format dxfId="10">
      <pivotArea outline="0" fieldPosition="0" collapsedLevelsAreSubtotals="1">
        <references count="1">
          <reference field="1" count="1">
            <x v="42"/>
          </reference>
        </references>
      </pivotArea>
    </format>
    <format dxfId="9">
      <pivotArea outline="0" fieldPosition="0" collapsedLevelsAreSubtotals="1">
        <references count="1">
          <reference field="1" count="1">
            <x v="43"/>
          </reference>
        </references>
      </pivotArea>
    </format>
    <format dxfId="8">
      <pivotArea outline="0" fieldPosition="0" collapsedLevelsAreSubtotals="1">
        <references count="1">
          <reference field="1" count="1">
            <x v="44"/>
          </reference>
        </references>
      </pivotArea>
    </format>
    <format dxfId="7">
      <pivotArea outline="0" fieldPosition="0" collapsedLevelsAreSubtotals="1">
        <references count="1">
          <reference field="1" count="1">
            <x v="45"/>
          </reference>
        </references>
      </pivotArea>
    </format>
    <format dxfId="6">
      <pivotArea outline="0" fieldPosition="0" collapsedLevelsAreSubtotals="1">
        <references count="1">
          <reference field="1" count="1">
            <x v="46"/>
          </reference>
        </references>
      </pivotArea>
    </format>
    <format dxfId="5">
      <pivotArea outline="0" fieldPosition="0" collapsedLevelsAreSubtotals="1">
        <references count="1">
          <reference field="1" count="1">
            <x v="47"/>
          </reference>
        </references>
      </pivotArea>
    </format>
    <format dxfId="4">
      <pivotArea outline="0" fieldPosition="0" dataOnly="0" labelOnly="1">
        <references count="1">
          <reference field="1" count="0"/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workbookViewId="0" topLeftCell="A1">
      <pane xSplit="1" ySplit="1" topLeftCell="B2" activePane="bottomRight" state="frozen"/>
      <selection pane="topLeft" activeCell="A2" sqref="A2:A927"/>
      <selection pane="topRight" activeCell="A2" sqref="A2:A927"/>
      <selection pane="bottomLeft" activeCell="A2" sqref="A2:A927"/>
      <selection pane="bottomRight" activeCell="A2" sqref="A2"/>
    </sheetView>
  </sheetViews>
  <sheetFormatPr defaultColWidth="9.140625" defaultRowHeight="15"/>
  <cols>
    <col min="1" max="1" width="24.8515625" style="0" bestFit="1" customWidth="1"/>
    <col min="2" max="2" width="24.7109375" style="0" bestFit="1" customWidth="1"/>
    <col min="3" max="3" width="73.140625" style="0" customWidth="1"/>
    <col min="4" max="4" width="8.28125" style="0" bestFit="1" customWidth="1"/>
    <col min="5" max="5" width="10.421875" style="0" bestFit="1" customWidth="1"/>
    <col min="6" max="6" width="21.28125" style="31" bestFit="1" customWidth="1"/>
    <col min="7" max="7" width="21.28125" style="19" customWidth="1"/>
    <col min="8" max="8" width="18.421875" style="19" bestFit="1" customWidth="1"/>
    <col min="9" max="9" width="27.00390625" style="0" bestFit="1" customWidth="1"/>
    <col min="10" max="10" width="48.421875" style="0" bestFit="1" customWidth="1"/>
    <col min="11" max="11" width="30.00390625" style="0" bestFit="1" customWidth="1"/>
    <col min="12" max="12" width="14.140625" style="1" customWidth="1"/>
    <col min="13" max="16384" width="9.140625" style="1" customWidth="1"/>
  </cols>
  <sheetData>
    <row r="1" spans="1:12" ht="21">
      <c r="A1" s="4" t="s">
        <v>52</v>
      </c>
      <c r="B1" s="5" t="s">
        <v>53</v>
      </c>
      <c r="C1" s="5" t="s">
        <v>54</v>
      </c>
      <c r="D1" s="5" t="s">
        <v>155</v>
      </c>
      <c r="E1" s="5" t="s">
        <v>50</v>
      </c>
      <c r="F1" s="5" t="s">
        <v>51</v>
      </c>
      <c r="G1" s="25" t="s">
        <v>157</v>
      </c>
      <c r="H1" s="25" t="s">
        <v>46</v>
      </c>
      <c r="I1" s="16" t="s">
        <v>59</v>
      </c>
      <c r="J1" s="16" t="s">
        <v>148</v>
      </c>
      <c r="K1" s="16" t="s">
        <v>63</v>
      </c>
      <c r="L1" s="16" t="s">
        <v>153</v>
      </c>
    </row>
    <row r="2" spans="1:12" ht="31.5">
      <c r="A2" s="6" t="s">
        <v>195</v>
      </c>
      <c r="B2" s="2" t="s">
        <v>159</v>
      </c>
      <c r="C2" s="2" t="s">
        <v>193</v>
      </c>
      <c r="D2" s="2" t="s">
        <v>194</v>
      </c>
      <c r="E2" s="3">
        <v>113</v>
      </c>
      <c r="F2" s="2" t="s">
        <v>106</v>
      </c>
      <c r="G2" s="26"/>
      <c r="H2" s="27">
        <v>13</v>
      </c>
      <c r="I2" s="15" t="s">
        <v>158</v>
      </c>
      <c r="J2" s="1" t="str">
        <f aca="true" t="shared" si="0" ref="J2:J4">A2&amp;" - "&amp;E2&amp;" - "&amp;F2</f>
        <v>3.3.90.30.19.18.0001.000003-01 - 113 - Departamento de Estradas e Rodagens do DF</v>
      </c>
      <c r="K2" s="1" t="str">
        <f aca="true" t="shared" si="1" ref="K2:K4">A2&amp;" - "&amp;E2</f>
        <v>3.3.90.30.19.18.0001.000003-01 - 113</v>
      </c>
      <c r="L2" s="28">
        <f>H2</f>
        <v>13</v>
      </c>
    </row>
    <row r="3" spans="1:12" ht="31.5">
      <c r="A3" s="6" t="s">
        <v>195</v>
      </c>
      <c r="B3" s="2" t="s">
        <v>159</v>
      </c>
      <c r="C3" s="2" t="s">
        <v>193</v>
      </c>
      <c r="D3" s="2" t="s">
        <v>188</v>
      </c>
      <c r="E3" s="3">
        <v>72</v>
      </c>
      <c r="F3" s="2" t="s">
        <v>109</v>
      </c>
      <c r="G3" s="26"/>
      <c r="H3" s="27">
        <v>14</v>
      </c>
      <c r="I3" s="15" t="s">
        <v>158</v>
      </c>
      <c r="J3" s="1" t="str">
        <f t="shared" si="0"/>
        <v>3.3.90.30.19.18.0001.000003-01 - 72 - Empresa de Assistência Técnica e Extensão Rural do DF</v>
      </c>
      <c r="K3" s="1" t="str">
        <f t="shared" si="1"/>
        <v>3.3.90.30.19.18.0001.000003-01 - 72</v>
      </c>
      <c r="L3" s="28">
        <f aca="true" t="shared" si="2" ref="L3:L47">H3</f>
        <v>14</v>
      </c>
    </row>
    <row r="4" spans="1:12" ht="31.5">
      <c r="A4" s="6" t="s">
        <v>195</v>
      </c>
      <c r="B4" s="2" t="s">
        <v>159</v>
      </c>
      <c r="C4" s="2" t="s">
        <v>193</v>
      </c>
      <c r="D4" s="2" t="s">
        <v>188</v>
      </c>
      <c r="E4" s="3">
        <v>391</v>
      </c>
      <c r="F4" s="2" t="s">
        <v>124</v>
      </c>
      <c r="G4" s="26"/>
      <c r="H4" s="27">
        <v>25</v>
      </c>
      <c r="I4" s="15" t="s">
        <v>158</v>
      </c>
      <c r="J4" s="1" t="str">
        <f t="shared" si="0"/>
        <v>3.3.90.30.19.18.0001.000003-01 - 391 - Instituto do Meio Ambiente e dos Recursos Hídricos do Distrito Federal</v>
      </c>
      <c r="K4" s="1" t="str">
        <f t="shared" si="1"/>
        <v>3.3.90.30.19.18.0001.000003-01 - 391</v>
      </c>
      <c r="L4" s="28">
        <f t="shared" si="2"/>
        <v>25</v>
      </c>
    </row>
    <row r="5" spans="1:12" ht="31.5">
      <c r="A5" s="6" t="s">
        <v>195</v>
      </c>
      <c r="B5" s="2" t="s">
        <v>159</v>
      </c>
      <c r="C5" s="2" t="s">
        <v>193</v>
      </c>
      <c r="D5" s="2" t="s">
        <v>188</v>
      </c>
      <c r="E5" s="3">
        <v>195</v>
      </c>
      <c r="F5" s="2" t="s">
        <v>125</v>
      </c>
      <c r="G5" s="26"/>
      <c r="H5" s="27">
        <v>18</v>
      </c>
      <c r="I5" s="15" t="s">
        <v>158</v>
      </c>
      <c r="J5" s="1" t="str">
        <f aca="true" t="shared" si="3" ref="J5:J11">A5&amp;" - "&amp;E5&amp;" - "&amp;F5</f>
        <v>3.3.90.30.19.18.0001.000003-01 - 195 - Jardim Botânico de Brasília</v>
      </c>
      <c r="K5" s="1" t="str">
        <f aca="true" t="shared" si="4" ref="K5:K11">A5&amp;" - "&amp;E5</f>
        <v>3.3.90.30.19.18.0001.000003-01 - 195</v>
      </c>
      <c r="L5" s="28">
        <f t="shared" si="2"/>
        <v>18</v>
      </c>
    </row>
    <row r="6" spans="1:12" ht="31.5">
      <c r="A6" s="6" t="s">
        <v>195</v>
      </c>
      <c r="B6" s="2" t="s">
        <v>159</v>
      </c>
      <c r="C6" s="2" t="s">
        <v>193</v>
      </c>
      <c r="D6" s="2" t="s">
        <v>188</v>
      </c>
      <c r="E6" s="3">
        <v>97</v>
      </c>
      <c r="F6" s="2" t="s">
        <v>178</v>
      </c>
      <c r="G6" s="26"/>
      <c r="H6" s="27">
        <v>5</v>
      </c>
      <c r="I6" s="15" t="s">
        <v>158</v>
      </c>
      <c r="J6" s="1" t="str">
        <f t="shared" si="3"/>
        <v>3.3.90.30.19.18.0001.000003-01 - 97 - Companhia do Metropolitano de Brasília</v>
      </c>
      <c r="K6" s="1" t="str">
        <f t="shared" si="4"/>
        <v>3.3.90.30.19.18.0001.000003-01 - 97</v>
      </c>
      <c r="L6" s="28">
        <f t="shared" si="2"/>
        <v>5</v>
      </c>
    </row>
    <row r="7" spans="1:12" ht="31.5">
      <c r="A7" s="6" t="s">
        <v>195</v>
      </c>
      <c r="B7" s="2" t="s">
        <v>159</v>
      </c>
      <c r="C7" s="2" t="s">
        <v>193</v>
      </c>
      <c r="D7" s="2" t="s">
        <v>188</v>
      </c>
      <c r="E7" s="3">
        <v>54</v>
      </c>
      <c r="F7" s="2" t="s">
        <v>128</v>
      </c>
      <c r="G7" s="26"/>
      <c r="H7" s="27">
        <v>834</v>
      </c>
      <c r="I7" s="15" t="s">
        <v>158</v>
      </c>
      <c r="J7" s="1" t="str">
        <f t="shared" si="3"/>
        <v>3.3.90.30.19.18.0001.000003-01 - 54 - Polícia Militar do Distrito Federal</v>
      </c>
      <c r="K7" s="1" t="str">
        <f t="shared" si="4"/>
        <v>3.3.90.30.19.18.0001.000003-01 - 54</v>
      </c>
      <c r="L7" s="28">
        <f t="shared" si="2"/>
        <v>834</v>
      </c>
    </row>
    <row r="8" spans="1:12" ht="31.5">
      <c r="A8" s="6" t="s">
        <v>195</v>
      </c>
      <c r="B8" s="2" t="s">
        <v>159</v>
      </c>
      <c r="C8" s="2" t="s">
        <v>193</v>
      </c>
      <c r="D8" s="2" t="s">
        <v>188</v>
      </c>
      <c r="E8" s="3">
        <v>15</v>
      </c>
      <c r="F8" s="2" t="s">
        <v>122</v>
      </c>
      <c r="G8" s="26"/>
      <c r="H8" s="27">
        <v>60</v>
      </c>
      <c r="I8" s="15" t="s">
        <v>158</v>
      </c>
      <c r="J8" s="1" t="str">
        <f t="shared" si="3"/>
        <v>3.3.90.30.19.18.0001.000003-01 - 15 - Instituto de Defesa do Consumidor - PROCON</v>
      </c>
      <c r="K8" s="1" t="str">
        <f t="shared" si="4"/>
        <v>3.3.90.30.19.18.0001.000003-01 - 15</v>
      </c>
      <c r="L8" s="28">
        <f t="shared" si="2"/>
        <v>60</v>
      </c>
    </row>
    <row r="9" spans="1:12" ht="31.5">
      <c r="A9" s="6" t="s">
        <v>195</v>
      </c>
      <c r="B9" s="2" t="s">
        <v>159</v>
      </c>
      <c r="C9" s="2" t="s">
        <v>193</v>
      </c>
      <c r="D9" s="2" t="s">
        <v>188</v>
      </c>
      <c r="E9" s="3">
        <v>20</v>
      </c>
      <c r="F9" s="2" t="s">
        <v>129</v>
      </c>
      <c r="G9" s="26"/>
      <c r="H9" s="27">
        <v>1530</v>
      </c>
      <c r="I9" s="15" t="s">
        <v>158</v>
      </c>
      <c r="J9" s="1" t="str">
        <f t="shared" si="3"/>
        <v>3.3.90.30.19.18.0001.000003-01 - 20 - Procuradoria Geral do Distrito Federal</v>
      </c>
      <c r="K9" s="1" t="str">
        <f t="shared" si="4"/>
        <v>3.3.90.30.19.18.0001.000003-01 - 20</v>
      </c>
      <c r="L9" s="28">
        <f t="shared" si="2"/>
        <v>1530</v>
      </c>
    </row>
    <row r="10" spans="1:12" ht="31.5">
      <c r="A10" s="6" t="s">
        <v>195</v>
      </c>
      <c r="B10" s="2" t="s">
        <v>159</v>
      </c>
      <c r="C10" s="2" t="s">
        <v>193</v>
      </c>
      <c r="D10" s="2" t="s">
        <v>188</v>
      </c>
      <c r="E10" s="3">
        <v>307</v>
      </c>
      <c r="F10" s="2" t="s">
        <v>84</v>
      </c>
      <c r="G10" s="26"/>
      <c r="H10" s="27">
        <v>4</v>
      </c>
      <c r="I10" s="15" t="s">
        <v>158</v>
      </c>
      <c r="J10" s="1" t="str">
        <f t="shared" si="3"/>
        <v>3.3.90.30.19.18.0001.000003-01 - 307 - Administração Regional do Jardim Botânico</v>
      </c>
      <c r="K10" s="1" t="str">
        <f t="shared" si="4"/>
        <v>3.3.90.30.19.18.0001.000003-01 - 307</v>
      </c>
      <c r="L10" s="28">
        <f t="shared" si="2"/>
        <v>4</v>
      </c>
    </row>
    <row r="11" spans="1:12" ht="31.5">
      <c r="A11" s="6" t="s">
        <v>195</v>
      </c>
      <c r="B11" s="2" t="s">
        <v>159</v>
      </c>
      <c r="C11" s="2" t="s">
        <v>193</v>
      </c>
      <c r="D11" s="2" t="s">
        <v>188</v>
      </c>
      <c r="E11" s="3">
        <v>146</v>
      </c>
      <c r="F11" s="2" t="s">
        <v>86</v>
      </c>
      <c r="G11" s="26"/>
      <c r="H11" s="27">
        <v>800</v>
      </c>
      <c r="I11" s="15" t="s">
        <v>158</v>
      </c>
      <c r="J11" s="1" t="str">
        <f t="shared" si="3"/>
        <v>3.3.90.30.19.18.0001.000003-01 - 146 - Administração Regional do Lago Sul</v>
      </c>
      <c r="K11" s="1" t="str">
        <f t="shared" si="4"/>
        <v>3.3.90.30.19.18.0001.000003-01 - 146</v>
      </c>
      <c r="L11" s="28">
        <f t="shared" si="2"/>
        <v>800</v>
      </c>
    </row>
    <row r="12" spans="1:12" ht="31.5">
      <c r="A12" s="6" t="s">
        <v>195</v>
      </c>
      <c r="B12" s="2" t="s">
        <v>159</v>
      </c>
      <c r="C12" s="2" t="s">
        <v>193</v>
      </c>
      <c r="D12" s="2" t="s">
        <v>188</v>
      </c>
      <c r="E12" s="3">
        <v>136</v>
      </c>
      <c r="F12" s="2" t="s">
        <v>87</v>
      </c>
      <c r="G12" s="26"/>
      <c r="H12" s="27">
        <v>10</v>
      </c>
      <c r="I12" s="15" t="s">
        <v>158</v>
      </c>
      <c r="J12" s="1" t="str">
        <f aca="true" t="shared" si="5" ref="J12:J23">A12&amp;" - "&amp;E12&amp;" - "&amp;F12</f>
        <v>3.3.90.30.19.18.0001.000003-01 - 136 - Administração Regional do Núcleo Bandeirante</v>
      </c>
      <c r="K12" s="1" t="str">
        <f aca="true" t="shared" si="6" ref="K12:K23">A12&amp;" - "&amp;E12</f>
        <v>3.3.90.30.19.18.0001.000003-01 - 136</v>
      </c>
      <c r="L12" s="28">
        <f t="shared" si="2"/>
        <v>10</v>
      </c>
    </row>
    <row r="13" spans="1:12" ht="31.5">
      <c r="A13" s="6" t="s">
        <v>195</v>
      </c>
      <c r="B13" s="2" t="s">
        <v>159</v>
      </c>
      <c r="C13" s="2" t="s">
        <v>193</v>
      </c>
      <c r="D13" s="2" t="s">
        <v>188</v>
      </c>
      <c r="E13" s="3">
        <v>140</v>
      </c>
      <c r="F13" s="2" t="s">
        <v>88</v>
      </c>
      <c r="G13" s="26"/>
      <c r="H13" s="27">
        <v>21</v>
      </c>
      <c r="I13" s="15" t="s">
        <v>158</v>
      </c>
      <c r="J13" s="1" t="str">
        <f t="shared" si="5"/>
        <v>3.3.90.30.19.18.0001.000003-01 - 140 - Administração Regional do Paranoá</v>
      </c>
      <c r="K13" s="1" t="str">
        <f t="shared" si="6"/>
        <v>3.3.90.30.19.18.0001.000003-01 - 140</v>
      </c>
      <c r="L13" s="28">
        <f t="shared" si="2"/>
        <v>21</v>
      </c>
    </row>
    <row r="14" spans="1:12" ht="31.5">
      <c r="A14" s="6" t="s">
        <v>195</v>
      </c>
      <c r="B14" s="2" t="s">
        <v>159</v>
      </c>
      <c r="C14" s="2" t="s">
        <v>193</v>
      </c>
      <c r="D14" s="2" t="s">
        <v>188</v>
      </c>
      <c r="E14" s="3">
        <v>141</v>
      </c>
      <c r="F14" s="2" t="s">
        <v>90</v>
      </c>
      <c r="G14" s="26"/>
      <c r="H14" s="27">
        <v>230</v>
      </c>
      <c r="I14" s="15" t="s">
        <v>158</v>
      </c>
      <c r="J14" s="1" t="str">
        <f t="shared" si="5"/>
        <v>3.3.90.30.19.18.0001.000003-01 - 141 - Administração Regional do Plano Piloto</v>
      </c>
      <c r="K14" s="1" t="str">
        <f t="shared" si="6"/>
        <v>3.3.90.30.19.18.0001.000003-01 - 141</v>
      </c>
      <c r="L14" s="28">
        <f t="shared" si="2"/>
        <v>230</v>
      </c>
    </row>
    <row r="15" spans="1:12" ht="31.5">
      <c r="A15" s="6" t="s">
        <v>195</v>
      </c>
      <c r="B15" s="2" t="s">
        <v>159</v>
      </c>
      <c r="C15" s="2" t="s">
        <v>193</v>
      </c>
      <c r="D15" s="2" t="s">
        <v>188</v>
      </c>
      <c r="E15" s="3">
        <v>145</v>
      </c>
      <c r="F15" s="2" t="s">
        <v>91</v>
      </c>
      <c r="G15" s="26"/>
      <c r="H15" s="27">
        <v>44</v>
      </c>
      <c r="I15" s="15" t="s">
        <v>158</v>
      </c>
      <c r="J15" s="1" t="str">
        <f t="shared" si="5"/>
        <v>3.3.90.30.19.18.0001.000003-01 - 145 - Administração Regional do Recanto das Emas</v>
      </c>
      <c r="K15" s="1" t="str">
        <f t="shared" si="6"/>
        <v>3.3.90.30.19.18.0001.000003-01 - 145</v>
      </c>
      <c r="L15" s="28">
        <f t="shared" si="2"/>
        <v>44</v>
      </c>
    </row>
    <row r="16" spans="1:12" ht="31.5">
      <c r="A16" s="6" t="s">
        <v>195</v>
      </c>
      <c r="B16" s="2" t="s">
        <v>159</v>
      </c>
      <c r="C16" s="2" t="s">
        <v>193</v>
      </c>
      <c r="D16" s="2" t="s">
        <v>188</v>
      </c>
      <c r="E16" s="3">
        <v>142</v>
      </c>
      <c r="F16" s="2" t="s">
        <v>74</v>
      </c>
      <c r="G16" s="26"/>
      <c r="H16" s="27">
        <v>1000</v>
      </c>
      <c r="I16" s="15" t="s">
        <v>158</v>
      </c>
      <c r="J16" s="1" t="str">
        <f t="shared" si="5"/>
        <v>3.3.90.30.19.18.0001.000003-01 - 142 - Administração Regional de Samambaia</v>
      </c>
      <c r="K16" s="1" t="str">
        <f t="shared" si="6"/>
        <v>3.3.90.30.19.18.0001.000003-01 - 142</v>
      </c>
      <c r="L16" s="28">
        <f t="shared" si="2"/>
        <v>1000</v>
      </c>
    </row>
    <row r="17" spans="1:12" ht="31.5">
      <c r="A17" s="6" t="s">
        <v>195</v>
      </c>
      <c r="B17" s="2" t="s">
        <v>159</v>
      </c>
      <c r="C17" s="2" t="s">
        <v>193</v>
      </c>
      <c r="D17" s="2" t="s">
        <v>188</v>
      </c>
      <c r="E17" s="3">
        <v>143</v>
      </c>
      <c r="F17" s="2" t="s">
        <v>75</v>
      </c>
      <c r="G17" s="26"/>
      <c r="H17" s="27">
        <v>80</v>
      </c>
      <c r="I17" s="15" t="s">
        <v>158</v>
      </c>
      <c r="J17" s="1" t="str">
        <f t="shared" si="5"/>
        <v>3.3.90.30.19.18.0001.000003-01 - 143 - Administração Regional de Santa Maria</v>
      </c>
      <c r="K17" s="1" t="str">
        <f t="shared" si="6"/>
        <v>3.3.90.30.19.18.0001.000003-01 - 143</v>
      </c>
      <c r="L17" s="28">
        <f t="shared" si="2"/>
        <v>80</v>
      </c>
    </row>
    <row r="18" spans="1:12" ht="31.5">
      <c r="A18" s="6" t="s">
        <v>195</v>
      </c>
      <c r="B18" s="2" t="s">
        <v>159</v>
      </c>
      <c r="C18" s="2" t="s">
        <v>193</v>
      </c>
      <c r="D18" s="2" t="s">
        <v>188</v>
      </c>
      <c r="E18" s="3">
        <v>306</v>
      </c>
      <c r="F18" s="2" t="s">
        <v>94</v>
      </c>
      <c r="G18" s="26"/>
      <c r="H18" s="27">
        <v>71</v>
      </c>
      <c r="I18" s="15" t="s">
        <v>158</v>
      </c>
      <c r="J18" s="1" t="str">
        <f t="shared" si="5"/>
        <v>3.3.90.30.19.18.0001.000003-01 - 306 - Administração Regional do Setor Complementar de Indústria</v>
      </c>
      <c r="K18" s="1" t="str">
        <f t="shared" si="6"/>
        <v>3.3.90.30.19.18.0001.000003-01 - 306</v>
      </c>
      <c r="L18" s="28">
        <f t="shared" si="2"/>
        <v>71</v>
      </c>
    </row>
    <row r="19" spans="1:12" ht="31.5">
      <c r="A19" s="6" t="s">
        <v>195</v>
      </c>
      <c r="B19" s="2" t="s">
        <v>159</v>
      </c>
      <c r="C19" s="2" t="s">
        <v>193</v>
      </c>
      <c r="D19" s="2" t="s">
        <v>188</v>
      </c>
      <c r="E19" s="3">
        <v>70</v>
      </c>
      <c r="F19" s="2" t="s">
        <v>179</v>
      </c>
      <c r="G19" s="26"/>
      <c r="H19" s="27">
        <v>80</v>
      </c>
      <c r="I19" s="15" t="s">
        <v>158</v>
      </c>
      <c r="J19" s="1" t="str">
        <f t="shared" si="5"/>
        <v>3.3.90.30.19.18.0001.000003-01 - 70 - Secretaria de Estado de Agricultura, Abastecimento e Desensenvolvimento Rural</v>
      </c>
      <c r="K19" s="1" t="str">
        <f t="shared" si="6"/>
        <v>3.3.90.30.19.18.0001.000003-01 - 70</v>
      </c>
      <c r="L19" s="28">
        <f t="shared" si="2"/>
        <v>80</v>
      </c>
    </row>
    <row r="20" spans="1:12" ht="31.5">
      <c r="A20" s="6" t="s">
        <v>195</v>
      </c>
      <c r="B20" s="2" t="s">
        <v>159</v>
      </c>
      <c r="C20" s="2" t="s">
        <v>193</v>
      </c>
      <c r="D20" s="2" t="s">
        <v>188</v>
      </c>
      <c r="E20" s="3">
        <v>4000</v>
      </c>
      <c r="F20" s="2" t="s">
        <v>161</v>
      </c>
      <c r="G20" s="26"/>
      <c r="H20" s="27">
        <v>4</v>
      </c>
      <c r="I20" s="15" t="s">
        <v>158</v>
      </c>
      <c r="J20" s="1" t="str">
        <f t="shared" si="5"/>
        <v>3.3.90.30.19.18.0001.000003-01 - 4000 - Secretaria de Estado de Comunicação</v>
      </c>
      <c r="K20" s="1" t="str">
        <f t="shared" si="6"/>
        <v>3.3.90.30.19.18.0001.000003-01 - 4000</v>
      </c>
      <c r="L20" s="28">
        <f t="shared" si="2"/>
        <v>4</v>
      </c>
    </row>
    <row r="21" spans="1:12" ht="31.5">
      <c r="A21" s="6" t="s">
        <v>195</v>
      </c>
      <c r="B21" s="2" t="s">
        <v>159</v>
      </c>
      <c r="C21" s="2" t="s">
        <v>193</v>
      </c>
      <c r="D21" s="2" t="s">
        <v>188</v>
      </c>
      <c r="E21" s="3">
        <v>417</v>
      </c>
      <c r="F21" s="2" t="s">
        <v>139</v>
      </c>
      <c r="G21" s="26"/>
      <c r="H21" s="27">
        <v>71</v>
      </c>
      <c r="I21" s="15" t="s">
        <v>158</v>
      </c>
      <c r="J21" s="1" t="str">
        <f t="shared" si="5"/>
        <v>3.3.90.30.19.18.0001.000003-01 - 417 - Secretaria de Estado de Políticas para Crianças, Adolescentes e Juventude</v>
      </c>
      <c r="K21" s="1" t="str">
        <f t="shared" si="6"/>
        <v>3.3.90.30.19.18.0001.000003-01 - 417</v>
      </c>
      <c r="L21" s="28">
        <f t="shared" si="2"/>
        <v>71</v>
      </c>
    </row>
    <row r="22" spans="1:12" ht="31.5">
      <c r="A22" s="6" t="s">
        <v>195</v>
      </c>
      <c r="B22" s="2" t="s">
        <v>159</v>
      </c>
      <c r="C22" s="2" t="s">
        <v>193</v>
      </c>
      <c r="D22" s="2" t="s">
        <v>188</v>
      </c>
      <c r="E22" s="3">
        <v>370</v>
      </c>
      <c r="F22" s="2" t="s">
        <v>180</v>
      </c>
      <c r="G22" s="26"/>
      <c r="H22" s="27">
        <v>248</v>
      </c>
      <c r="I22" s="15" t="s">
        <v>158</v>
      </c>
      <c r="J22" s="1" t="str">
        <f t="shared" si="5"/>
        <v>3.3.90.30.19.18.0001.000003-01 - 370 - Secretaria de Estado de Economia, Desenvolvimento Sustentável e Turismo</v>
      </c>
      <c r="K22" s="1" t="str">
        <f t="shared" si="6"/>
        <v>3.3.90.30.19.18.0001.000003-01 - 370</v>
      </c>
      <c r="L22" s="28">
        <f t="shared" si="2"/>
        <v>248</v>
      </c>
    </row>
    <row r="23" spans="1:12" ht="31.5">
      <c r="A23" s="6" t="s">
        <v>195</v>
      </c>
      <c r="B23" s="2" t="s">
        <v>159</v>
      </c>
      <c r="C23" s="2" t="s">
        <v>193</v>
      </c>
      <c r="D23" s="2" t="s">
        <v>188</v>
      </c>
      <c r="E23" s="3">
        <v>400</v>
      </c>
      <c r="F23" s="2" t="s">
        <v>135</v>
      </c>
      <c r="G23" s="26"/>
      <c r="H23" s="27">
        <v>198</v>
      </c>
      <c r="I23" s="15" t="s">
        <v>158</v>
      </c>
      <c r="J23" s="1" t="str">
        <f t="shared" si="5"/>
        <v>3.3.90.30.19.18.0001.000003-01 - 400 - Secretaria de Estado de Justiça e Cidadania</v>
      </c>
      <c r="K23" s="1" t="str">
        <f t="shared" si="6"/>
        <v>3.3.90.30.19.18.0001.000003-01 - 400</v>
      </c>
      <c r="L23" s="28">
        <f t="shared" si="2"/>
        <v>198</v>
      </c>
    </row>
    <row r="24" spans="1:12" ht="31.5">
      <c r="A24" s="6" t="s">
        <v>195</v>
      </c>
      <c r="B24" s="2" t="s">
        <v>159</v>
      </c>
      <c r="C24" s="2" t="s">
        <v>193</v>
      </c>
      <c r="D24" s="2" t="s">
        <v>188</v>
      </c>
      <c r="E24" s="3">
        <v>410</v>
      </c>
      <c r="F24" s="2" t="s">
        <v>138</v>
      </c>
      <c r="G24" s="26"/>
      <c r="H24" s="27">
        <v>421</v>
      </c>
      <c r="I24" s="15" t="s">
        <v>158</v>
      </c>
      <c r="J24" s="1" t="str">
        <f aca="true" t="shared" si="7" ref="J24:J30">A24&amp;" - "&amp;E24&amp;" - "&amp;F24</f>
        <v>3.3.90.30.19.18.0001.000003-01 - 410 - Secretaria de Estado de Planejamento, Orçamento e Gestão</v>
      </c>
      <c r="K24" s="1" t="str">
        <f aca="true" t="shared" si="8" ref="K24:K30">A24&amp;" - "&amp;E24</f>
        <v>3.3.90.30.19.18.0001.000003-01 - 410</v>
      </c>
      <c r="L24" s="28">
        <f t="shared" si="2"/>
        <v>421</v>
      </c>
    </row>
    <row r="25" spans="1:12" ht="31.5">
      <c r="A25" s="6" t="s">
        <v>195</v>
      </c>
      <c r="B25" s="2" t="s">
        <v>159</v>
      </c>
      <c r="C25" s="2" t="s">
        <v>193</v>
      </c>
      <c r="D25" s="2" t="s">
        <v>188</v>
      </c>
      <c r="E25" s="3">
        <v>220</v>
      </c>
      <c r="F25" s="2" t="s">
        <v>176</v>
      </c>
      <c r="G25" s="26"/>
      <c r="H25" s="27">
        <v>140</v>
      </c>
      <c r="I25" s="15" t="s">
        <v>158</v>
      </c>
      <c r="J25" s="1" t="str">
        <f t="shared" si="7"/>
        <v>3.3.90.30.19.18.0001.000003-01 - 220 - Secretaria de Estado de Esporte, Turismo e Lazer</v>
      </c>
      <c r="K25" s="1" t="str">
        <f t="shared" si="8"/>
        <v>3.3.90.30.19.18.0001.000003-01 - 220</v>
      </c>
      <c r="L25" s="28">
        <f t="shared" si="2"/>
        <v>140</v>
      </c>
    </row>
    <row r="26" spans="1:12" ht="31.5">
      <c r="A26" s="6" t="s">
        <v>195</v>
      </c>
      <c r="B26" s="2" t="s">
        <v>159</v>
      </c>
      <c r="C26" s="2" t="s">
        <v>193</v>
      </c>
      <c r="D26" s="2" t="s">
        <v>188</v>
      </c>
      <c r="E26" s="3">
        <v>110</v>
      </c>
      <c r="F26" s="2" t="s">
        <v>134</v>
      </c>
      <c r="G26" s="26"/>
      <c r="H26" s="27">
        <v>75</v>
      </c>
      <c r="I26" s="15" t="s">
        <v>158</v>
      </c>
      <c r="J26" s="1" t="str">
        <f t="shared" si="7"/>
        <v>3.3.90.30.19.18.0001.000003-01 - 110 - Secretaria de Estado de Infraestrutura e Serviços Públicos</v>
      </c>
      <c r="K26" s="1" t="str">
        <f t="shared" si="8"/>
        <v>3.3.90.30.19.18.0001.000003-01 - 110</v>
      </c>
      <c r="L26" s="28">
        <f t="shared" si="2"/>
        <v>75</v>
      </c>
    </row>
    <row r="27" spans="1:12" ht="31.5">
      <c r="A27" s="6" t="s">
        <v>195</v>
      </c>
      <c r="B27" s="2" t="s">
        <v>159</v>
      </c>
      <c r="C27" s="2" t="s">
        <v>193</v>
      </c>
      <c r="D27" s="2" t="s">
        <v>188</v>
      </c>
      <c r="E27" s="3">
        <v>14</v>
      </c>
      <c r="F27" s="2" t="s">
        <v>117</v>
      </c>
      <c r="G27" s="26"/>
      <c r="H27" s="27">
        <v>69</v>
      </c>
      <c r="I27" s="15" t="s">
        <v>158</v>
      </c>
      <c r="J27" s="1" t="str">
        <f t="shared" si="7"/>
        <v>3.3.90.30.19.18.0001.000003-01 - 14 - Gabinete do Vice-Governador</v>
      </c>
      <c r="K27" s="1" t="str">
        <f t="shared" si="8"/>
        <v>3.3.90.30.19.18.0001.000003-01 - 14</v>
      </c>
      <c r="L27" s="28">
        <f t="shared" si="2"/>
        <v>69</v>
      </c>
    </row>
    <row r="28" spans="1:12" ht="31.5">
      <c r="A28" s="6" t="s">
        <v>195</v>
      </c>
      <c r="B28" s="2" t="s">
        <v>159</v>
      </c>
      <c r="C28" s="2" t="s">
        <v>193</v>
      </c>
      <c r="D28" s="2" t="s">
        <v>188</v>
      </c>
      <c r="E28" s="3">
        <v>98</v>
      </c>
      <c r="F28" s="2" t="s">
        <v>147</v>
      </c>
      <c r="G28" s="26"/>
      <c r="H28" s="27">
        <v>63</v>
      </c>
      <c r="I28" s="15" t="s">
        <v>158</v>
      </c>
      <c r="J28" s="1" t="str">
        <f t="shared" si="7"/>
        <v>3.3.90.30.19.18.0001.000003-01 - 98 - Transporte Urbano do DF</v>
      </c>
      <c r="K28" s="1" t="str">
        <f t="shared" si="8"/>
        <v>3.3.90.30.19.18.0001.000003-01 - 98</v>
      </c>
      <c r="L28" s="28">
        <f t="shared" si="2"/>
        <v>63</v>
      </c>
    </row>
    <row r="29" spans="1:12" ht="31.5">
      <c r="A29" s="6" t="s">
        <v>195</v>
      </c>
      <c r="B29" s="2" t="s">
        <v>159</v>
      </c>
      <c r="C29" s="2" t="s">
        <v>193</v>
      </c>
      <c r="D29" s="2" t="s">
        <v>188</v>
      </c>
      <c r="E29" s="3">
        <v>52</v>
      </c>
      <c r="F29" s="2" t="s">
        <v>127</v>
      </c>
      <c r="G29" s="26"/>
      <c r="H29" s="27">
        <v>3000</v>
      </c>
      <c r="I29" s="15" t="s">
        <v>158</v>
      </c>
      <c r="J29" s="1" t="str">
        <f t="shared" si="7"/>
        <v>3.3.90.30.19.18.0001.000003-01 - 52 - Polícia Civil do Distrito Federal</v>
      </c>
      <c r="K29" s="1" t="str">
        <f t="shared" si="8"/>
        <v>3.3.90.30.19.18.0001.000003-01 - 52</v>
      </c>
      <c r="L29" s="28">
        <f t="shared" si="2"/>
        <v>3000</v>
      </c>
    </row>
    <row r="30" spans="1:12" ht="31.5">
      <c r="A30" s="6" t="s">
        <v>195</v>
      </c>
      <c r="B30" s="2" t="s">
        <v>159</v>
      </c>
      <c r="C30" s="2" t="s">
        <v>193</v>
      </c>
      <c r="D30" s="2" t="s">
        <v>188</v>
      </c>
      <c r="E30" s="3">
        <v>147</v>
      </c>
      <c r="F30" s="2" t="s">
        <v>66</v>
      </c>
      <c r="G30" s="26"/>
      <c r="H30" s="27">
        <v>10</v>
      </c>
      <c r="I30" s="15" t="s">
        <v>158</v>
      </c>
      <c r="J30" s="1" t="str">
        <f t="shared" si="7"/>
        <v>3.3.90.30.19.18.0001.000003-01 - 147 - Administração Regional da Candangolândia</v>
      </c>
      <c r="K30" s="1" t="str">
        <f t="shared" si="8"/>
        <v>3.3.90.30.19.18.0001.000003-01 - 147</v>
      </c>
      <c r="L30" s="28">
        <f t="shared" si="2"/>
        <v>10</v>
      </c>
    </row>
    <row r="31" spans="1:12" ht="31.5">
      <c r="A31" s="6" t="s">
        <v>195</v>
      </c>
      <c r="B31" s="2" t="s">
        <v>159</v>
      </c>
      <c r="C31" s="2" t="s">
        <v>193</v>
      </c>
      <c r="D31" s="2" t="s">
        <v>188</v>
      </c>
      <c r="E31" s="3">
        <v>137</v>
      </c>
      <c r="F31" s="2" t="s">
        <v>83</v>
      </c>
      <c r="G31" s="26"/>
      <c r="H31" s="27">
        <v>50</v>
      </c>
      <c r="I31" s="15" t="s">
        <v>158</v>
      </c>
      <c r="J31" s="1" t="str">
        <f aca="true" t="shared" si="9" ref="J31:J34">A31&amp;" - "&amp;E31&amp;" - "&amp;F31</f>
        <v>3.3.90.30.19.18.0001.000003-01 - 137 - Administração Regional do Guará</v>
      </c>
      <c r="K31" s="1" t="str">
        <f aca="true" t="shared" si="10" ref="K31:K34">A31&amp;" - "&amp;E31</f>
        <v>3.3.90.30.19.18.0001.000003-01 - 137</v>
      </c>
      <c r="L31" s="28">
        <f t="shared" si="2"/>
        <v>50</v>
      </c>
    </row>
    <row r="32" spans="1:12" ht="31.5">
      <c r="A32" s="6" t="s">
        <v>195</v>
      </c>
      <c r="B32" s="2" t="s">
        <v>159</v>
      </c>
      <c r="C32" s="2" t="s">
        <v>193</v>
      </c>
      <c r="D32" s="2" t="s">
        <v>188</v>
      </c>
      <c r="E32" s="3">
        <v>135</v>
      </c>
      <c r="F32" s="2" t="s">
        <v>73</v>
      </c>
      <c r="G32" s="26"/>
      <c r="H32" s="27">
        <v>10</v>
      </c>
      <c r="I32" s="15" t="s">
        <v>158</v>
      </c>
      <c r="J32" s="1" t="str">
        <f t="shared" si="9"/>
        <v>3.3.90.30.19.18.0001.000003-01 - 135 - Administração Regional de Planaltina</v>
      </c>
      <c r="K32" s="1" t="str">
        <f t="shared" si="10"/>
        <v>3.3.90.30.19.18.0001.000003-01 - 135</v>
      </c>
      <c r="L32" s="28">
        <f t="shared" si="2"/>
        <v>10</v>
      </c>
    </row>
    <row r="33" spans="1:12" ht="31.5">
      <c r="A33" s="6" t="s">
        <v>195</v>
      </c>
      <c r="B33" s="2" t="s">
        <v>159</v>
      </c>
      <c r="C33" s="2" t="s">
        <v>193</v>
      </c>
      <c r="D33" s="2" t="s">
        <v>188</v>
      </c>
      <c r="E33" s="3">
        <v>148</v>
      </c>
      <c r="F33" s="2" t="s">
        <v>92</v>
      </c>
      <c r="G33" s="26"/>
      <c r="H33" s="27">
        <v>1</v>
      </c>
      <c r="I33" s="15" t="s">
        <v>158</v>
      </c>
      <c r="J33" s="1" t="str">
        <f t="shared" si="9"/>
        <v>3.3.90.30.19.18.0001.000003-01 - 148 - Administração Regional do Riacho Fundo I</v>
      </c>
      <c r="K33" s="1" t="str">
        <f t="shared" si="10"/>
        <v>3.3.90.30.19.18.0001.000003-01 - 148</v>
      </c>
      <c r="L33" s="28">
        <f t="shared" si="2"/>
        <v>1</v>
      </c>
    </row>
    <row r="34" spans="1:12" ht="31.5">
      <c r="A34" s="6" t="s">
        <v>195</v>
      </c>
      <c r="B34" s="2" t="s">
        <v>159</v>
      </c>
      <c r="C34" s="2" t="s">
        <v>193</v>
      </c>
      <c r="D34" s="2" t="s">
        <v>188</v>
      </c>
      <c r="E34" s="3">
        <v>390</v>
      </c>
      <c r="F34" s="2" t="s">
        <v>130</v>
      </c>
      <c r="G34" s="26"/>
      <c r="H34" s="27">
        <v>900</v>
      </c>
      <c r="I34" s="15" t="s">
        <v>158</v>
      </c>
      <c r="J34" s="1" t="str">
        <f t="shared" si="9"/>
        <v>3.3.90.30.19.18.0001.000003-01 - 390 - Secretaria de Estado da Gestão do Território e Habitação</v>
      </c>
      <c r="K34" s="1" t="str">
        <f t="shared" si="10"/>
        <v>3.3.90.30.19.18.0001.000003-01 - 390</v>
      </c>
      <c r="L34" s="28">
        <f t="shared" si="2"/>
        <v>900</v>
      </c>
    </row>
    <row r="35" spans="1:12" ht="31.5">
      <c r="A35" s="6" t="s">
        <v>195</v>
      </c>
      <c r="B35" s="2" t="s">
        <v>159</v>
      </c>
      <c r="C35" s="2" t="s">
        <v>193</v>
      </c>
      <c r="D35" s="2" t="s">
        <v>188</v>
      </c>
      <c r="E35" s="3">
        <v>90</v>
      </c>
      <c r="F35" s="2" t="s">
        <v>137</v>
      </c>
      <c r="G35" s="26"/>
      <c r="H35" s="27">
        <v>1500</v>
      </c>
      <c r="I35" s="15" t="s">
        <v>158</v>
      </c>
      <c r="J35" s="1" t="str">
        <f aca="true" t="shared" si="11" ref="J35:J37">A35&amp;" - "&amp;E35&amp;" - "&amp;F35</f>
        <v>3.3.90.30.19.18.0001.000003-01 - 90 - Secretaria de Estado de Mobilidade</v>
      </c>
      <c r="K35" s="1" t="str">
        <f aca="true" t="shared" si="12" ref="K35:K37">A35&amp;" - "&amp;E35</f>
        <v>3.3.90.30.19.18.0001.000003-01 - 90</v>
      </c>
      <c r="L35" s="28">
        <f t="shared" si="2"/>
        <v>1500</v>
      </c>
    </row>
    <row r="36" spans="1:12" ht="31.5">
      <c r="A36" s="6" t="s">
        <v>195</v>
      </c>
      <c r="B36" s="2" t="s">
        <v>159</v>
      </c>
      <c r="C36" s="2" t="s">
        <v>193</v>
      </c>
      <c r="D36" s="2" t="s">
        <v>188</v>
      </c>
      <c r="E36" s="3">
        <v>50</v>
      </c>
      <c r="F36" s="2" t="s">
        <v>142</v>
      </c>
      <c r="G36" s="26"/>
      <c r="H36" s="27">
        <v>18</v>
      </c>
      <c r="I36" s="15" t="s">
        <v>158</v>
      </c>
      <c r="J36" s="1" t="str">
        <f t="shared" si="11"/>
        <v>3.3.90.30.19.18.0001.000003-01 - 50 - Secretaria de Estado de Segurança Pública e Paz Social</v>
      </c>
      <c r="K36" s="1" t="str">
        <f t="shared" si="12"/>
        <v>3.3.90.30.19.18.0001.000003-01 - 50</v>
      </c>
      <c r="L36" s="28">
        <f t="shared" si="2"/>
        <v>18</v>
      </c>
    </row>
    <row r="37" spans="1:12" ht="31.5">
      <c r="A37" s="6" t="s">
        <v>195</v>
      </c>
      <c r="B37" s="2" t="s">
        <v>159</v>
      </c>
      <c r="C37" s="2" t="s">
        <v>193</v>
      </c>
      <c r="D37" s="2" t="s">
        <v>188</v>
      </c>
      <c r="E37" s="3">
        <v>305</v>
      </c>
      <c r="F37" s="2" t="s">
        <v>89</v>
      </c>
      <c r="G37" s="26"/>
      <c r="H37" s="27">
        <v>264</v>
      </c>
      <c r="I37" s="15" t="s">
        <v>158</v>
      </c>
      <c r="J37" s="1" t="str">
        <f t="shared" si="11"/>
        <v>3.3.90.30.19.18.0001.000003-01 - 305 - Administração Regional do Park Way</v>
      </c>
      <c r="K37" s="1" t="str">
        <f t="shared" si="12"/>
        <v>3.3.90.30.19.18.0001.000003-01 - 305</v>
      </c>
      <c r="L37" s="28">
        <f t="shared" si="2"/>
        <v>264</v>
      </c>
    </row>
    <row r="38" spans="1:12" ht="31.5">
      <c r="A38" s="6" t="s">
        <v>195</v>
      </c>
      <c r="B38" s="2" t="s">
        <v>159</v>
      </c>
      <c r="C38" s="2" t="s">
        <v>193</v>
      </c>
      <c r="D38" s="2" t="s">
        <v>188</v>
      </c>
      <c r="E38" s="3">
        <v>40</v>
      </c>
      <c r="F38" s="2" t="s">
        <v>133</v>
      </c>
      <c r="G38" s="26"/>
      <c r="H38" s="27">
        <v>1000</v>
      </c>
      <c r="I38" s="15" t="s">
        <v>158</v>
      </c>
      <c r="J38" s="1" t="str">
        <f aca="true" t="shared" si="13" ref="J38:J39">A38&amp;" - "&amp;E38&amp;" - "&amp;F38</f>
        <v>3.3.90.30.19.18.0001.000003-01 - 40 - Secretaria de Estado de Fazenda</v>
      </c>
      <c r="K38" s="1" t="str">
        <f aca="true" t="shared" si="14" ref="K38:K39">A38&amp;" - "&amp;E38</f>
        <v>3.3.90.30.19.18.0001.000003-01 - 40</v>
      </c>
      <c r="L38" s="28">
        <f t="shared" si="2"/>
        <v>1000</v>
      </c>
    </row>
    <row r="39" spans="1:12" ht="31.5">
      <c r="A39" s="6" t="s">
        <v>195</v>
      </c>
      <c r="B39" s="2" t="s">
        <v>159</v>
      </c>
      <c r="C39" s="2" t="s">
        <v>193</v>
      </c>
      <c r="D39" s="2" t="s">
        <v>188</v>
      </c>
      <c r="E39" s="3">
        <v>401</v>
      </c>
      <c r="F39" s="2" t="s">
        <v>105</v>
      </c>
      <c r="G39" s="26"/>
      <c r="H39" s="27">
        <v>20</v>
      </c>
      <c r="I39" s="15" t="s">
        <v>158</v>
      </c>
      <c r="J39" s="1" t="str">
        <f t="shared" si="13"/>
        <v>3.3.90.30.19.18.0001.000003-01 - 401 - Defensoria Pública do Distrito Federal</v>
      </c>
      <c r="K39" s="1" t="str">
        <f t="shared" si="14"/>
        <v>3.3.90.30.19.18.0001.000003-01 - 401</v>
      </c>
      <c r="L39" s="28">
        <f t="shared" si="2"/>
        <v>20</v>
      </c>
    </row>
    <row r="40" spans="1:12" ht="31.5">
      <c r="A40" s="6" t="s">
        <v>195</v>
      </c>
      <c r="B40" s="2" t="s">
        <v>159</v>
      </c>
      <c r="C40" s="2" t="s">
        <v>193</v>
      </c>
      <c r="D40" s="2" t="s">
        <v>188</v>
      </c>
      <c r="E40" s="3">
        <v>394</v>
      </c>
      <c r="F40" s="2" t="s">
        <v>160</v>
      </c>
      <c r="G40" s="26"/>
      <c r="H40" s="27">
        <v>500</v>
      </c>
      <c r="I40" s="15" t="s">
        <v>158</v>
      </c>
      <c r="J40" s="1" t="str">
        <f aca="true" t="shared" si="15" ref="J40:J43">A40&amp;" - "&amp;E40&amp;" - "&amp;F40</f>
        <v>3.3.90.30.19.18.0001.000003-01 - 394 - Secretaria de Estado das Cidades</v>
      </c>
      <c r="K40" s="1" t="str">
        <f aca="true" t="shared" si="16" ref="K40:K43">A40&amp;" - "&amp;E40</f>
        <v>3.3.90.30.19.18.0001.000003-01 - 394</v>
      </c>
      <c r="L40" s="28">
        <f t="shared" si="2"/>
        <v>500</v>
      </c>
    </row>
    <row r="41" spans="1:12" ht="31.5">
      <c r="A41" s="6" t="s">
        <v>195</v>
      </c>
      <c r="B41" s="2" t="s">
        <v>159</v>
      </c>
      <c r="C41" s="2" t="s">
        <v>193</v>
      </c>
      <c r="D41" s="2" t="s">
        <v>188</v>
      </c>
      <c r="E41" s="3">
        <v>133</v>
      </c>
      <c r="F41" s="2" t="s">
        <v>70</v>
      </c>
      <c r="G41" s="26"/>
      <c r="H41" s="27">
        <v>100</v>
      </c>
      <c r="I41" s="15" t="s">
        <v>158</v>
      </c>
      <c r="J41" s="1" t="str">
        <f t="shared" si="15"/>
        <v>3.3.90.30.19.18.0001.000003-01 - 133 - Administração Regional de Brazlândia</v>
      </c>
      <c r="K41" s="1" t="str">
        <f t="shared" si="16"/>
        <v>3.3.90.30.19.18.0001.000003-01 - 133</v>
      </c>
      <c r="L41" s="28">
        <f t="shared" si="2"/>
        <v>100</v>
      </c>
    </row>
    <row r="42" spans="1:12" ht="31.5">
      <c r="A42" s="6" t="s">
        <v>195</v>
      </c>
      <c r="B42" s="2" t="s">
        <v>159</v>
      </c>
      <c r="C42" s="2" t="s">
        <v>193</v>
      </c>
      <c r="D42" s="2" t="s">
        <v>188</v>
      </c>
      <c r="E42" s="3">
        <v>80</v>
      </c>
      <c r="F42" s="2" t="s">
        <v>163</v>
      </c>
      <c r="G42" s="26"/>
      <c r="H42" s="27">
        <v>5000</v>
      </c>
      <c r="I42" s="15" t="s">
        <v>158</v>
      </c>
      <c r="J42" s="1" t="str">
        <f t="shared" si="15"/>
        <v>3.3.90.30.19.18.0001.000003-01 - 80 - Secretaria de Estado de Educação</v>
      </c>
      <c r="K42" s="1" t="str">
        <f t="shared" si="16"/>
        <v>3.3.90.30.19.18.0001.000003-01 - 80</v>
      </c>
      <c r="L42" s="28">
        <f t="shared" si="2"/>
        <v>5000</v>
      </c>
    </row>
    <row r="43" spans="1:12" ht="31.5">
      <c r="A43" s="6" t="s">
        <v>195</v>
      </c>
      <c r="B43" s="2" t="s">
        <v>159</v>
      </c>
      <c r="C43" s="2" t="s">
        <v>193</v>
      </c>
      <c r="D43" s="2" t="s">
        <v>188</v>
      </c>
      <c r="E43" s="3">
        <v>431</v>
      </c>
      <c r="F43" s="2" t="s">
        <v>181</v>
      </c>
      <c r="G43" s="26"/>
      <c r="H43" s="27">
        <v>5000</v>
      </c>
      <c r="I43" s="15" t="s">
        <v>158</v>
      </c>
      <c r="J43" s="1" t="str">
        <f t="shared" si="15"/>
        <v>3.3.90.30.19.18.0001.000003-01 - 431 - Secretaria de Estado de Trabalho, Desenvolvimento Social e Direitos Humanos</v>
      </c>
      <c r="K43" s="1" t="str">
        <f t="shared" si="16"/>
        <v>3.3.90.30.19.18.0001.000003-01 - 431</v>
      </c>
      <c r="L43" s="28">
        <f t="shared" si="2"/>
        <v>5000</v>
      </c>
    </row>
    <row r="44" spans="1:12" ht="31.5">
      <c r="A44" s="6" t="s">
        <v>195</v>
      </c>
      <c r="B44" s="2" t="s">
        <v>159</v>
      </c>
      <c r="C44" s="2" t="s">
        <v>193</v>
      </c>
      <c r="D44" s="2" t="s">
        <v>188</v>
      </c>
      <c r="E44" s="3">
        <v>2</v>
      </c>
      <c r="F44" s="2" t="s">
        <v>182</v>
      </c>
      <c r="G44" s="26"/>
      <c r="H44" s="27">
        <v>250</v>
      </c>
      <c r="I44" s="15" t="s">
        <v>158</v>
      </c>
      <c r="J44" s="1" t="str">
        <f aca="true" t="shared" si="17" ref="J44:J45">A44&amp;" - "&amp;E44&amp;" - "&amp;F44</f>
        <v>3.3.90.30.19.18.0001.000003-01 - 2 - Casa Civil, Relações Institucionais e Sociais do Distrito Federal</v>
      </c>
      <c r="K44" s="1" t="str">
        <f aca="true" t="shared" si="18" ref="K44:K45">A44&amp;" - "&amp;E44</f>
        <v>3.3.90.30.19.18.0001.000003-01 - 2</v>
      </c>
      <c r="L44" s="28">
        <f t="shared" si="2"/>
        <v>250</v>
      </c>
    </row>
    <row r="45" spans="1:12" ht="31.5">
      <c r="A45" s="6" t="s">
        <v>195</v>
      </c>
      <c r="B45" s="2" t="s">
        <v>159</v>
      </c>
      <c r="C45" s="2" t="s">
        <v>193</v>
      </c>
      <c r="D45" s="2" t="s">
        <v>188</v>
      </c>
      <c r="E45" s="3">
        <v>60</v>
      </c>
      <c r="F45" s="2" t="s">
        <v>141</v>
      </c>
      <c r="G45" s="26"/>
      <c r="H45" s="27">
        <v>100</v>
      </c>
      <c r="I45" s="15" t="s">
        <v>158</v>
      </c>
      <c r="J45" s="1" t="str">
        <f t="shared" si="17"/>
        <v>3.3.90.30.19.18.0001.000003-01 - 60 - Secretaria de Estado de Saúde</v>
      </c>
      <c r="K45" s="1" t="str">
        <f t="shared" si="18"/>
        <v>3.3.90.30.19.18.0001.000003-01 - 60</v>
      </c>
      <c r="L45" s="28">
        <f t="shared" si="2"/>
        <v>100</v>
      </c>
    </row>
    <row r="46" spans="1:12" ht="31.5">
      <c r="A46" s="6" t="s">
        <v>195</v>
      </c>
      <c r="B46" s="2" t="s">
        <v>159</v>
      </c>
      <c r="C46" s="2" t="s">
        <v>193</v>
      </c>
      <c r="D46" s="2" t="s">
        <v>188</v>
      </c>
      <c r="E46" s="3">
        <v>149</v>
      </c>
      <c r="F46" s="2" t="s">
        <v>85</v>
      </c>
      <c r="G46" s="26"/>
      <c r="H46" s="27">
        <v>500</v>
      </c>
      <c r="I46" s="15" t="s">
        <v>158</v>
      </c>
      <c r="J46" s="1" t="str">
        <f aca="true" t="shared" si="19" ref="J46">A46&amp;" - "&amp;E46&amp;" - "&amp;F46</f>
        <v>3.3.90.30.19.18.0001.000003-01 - 149 - Administração Regional do Lago Norte</v>
      </c>
      <c r="K46" s="1" t="str">
        <f aca="true" t="shared" si="20" ref="K46">A46&amp;" - "&amp;E46</f>
        <v>3.3.90.30.19.18.0001.000003-01 - 149</v>
      </c>
      <c r="L46" s="28">
        <f t="shared" si="2"/>
        <v>500</v>
      </c>
    </row>
    <row r="47" spans="1:12" ht="42">
      <c r="A47" s="6" t="s">
        <v>195</v>
      </c>
      <c r="B47" s="2" t="s">
        <v>159</v>
      </c>
      <c r="C47" s="2" t="s">
        <v>193</v>
      </c>
      <c r="D47" s="2" t="s">
        <v>188</v>
      </c>
      <c r="E47" s="3">
        <v>392</v>
      </c>
      <c r="F47" s="2" t="s">
        <v>183</v>
      </c>
      <c r="G47" s="26"/>
      <c r="H47" s="27">
        <v>28</v>
      </c>
      <c r="I47" s="15" t="s">
        <v>158</v>
      </c>
      <c r="J47" s="1" t="str">
        <f aca="true" t="shared" si="21" ref="J47">A47&amp;" - "&amp;E47&amp;" - "&amp;F47</f>
        <v>3.3.90.30.19.18.0001.000003-01 - 392 - CODHAB - Companhia de Desenvolvimento Habitacional do Distrito Federal</v>
      </c>
      <c r="K47" s="1" t="str">
        <f aca="true" t="shared" si="22" ref="K47">A47&amp;" - "&amp;E47</f>
        <v>3.3.90.30.19.18.0001.000003-01 - 392</v>
      </c>
      <c r="L47" s="28">
        <f t="shared" si="2"/>
        <v>28</v>
      </c>
    </row>
    <row r="48" spans="1:12" ht="31.5">
      <c r="A48" s="6" t="s">
        <v>195</v>
      </c>
      <c r="B48" s="2" t="s">
        <v>159</v>
      </c>
      <c r="C48" s="2" t="s">
        <v>193</v>
      </c>
      <c r="D48" s="2" t="s">
        <v>188</v>
      </c>
      <c r="E48" s="3">
        <v>112</v>
      </c>
      <c r="F48" s="2" t="s">
        <v>184</v>
      </c>
      <c r="G48" s="26"/>
      <c r="H48" s="27">
        <v>21</v>
      </c>
      <c r="I48" s="15" t="s">
        <v>158</v>
      </c>
      <c r="J48" s="1" t="str">
        <f aca="true" t="shared" si="23" ref="J48:J51">A48&amp;" - "&amp;E48&amp;" - "&amp;F48</f>
        <v>3.3.90.30.19.18.0001.000003-01 - 112 - NOVACAP - Companhia Urbanizadora da Nova Capital do Brasil</v>
      </c>
      <c r="K48" s="1" t="str">
        <f aca="true" t="shared" si="24" ref="K48:K51">A48&amp;" - "&amp;E48</f>
        <v>3.3.90.30.19.18.0001.000003-01 - 112</v>
      </c>
      <c r="L48" s="28">
        <f aca="true" t="shared" si="25" ref="L48:L51">H48</f>
        <v>21</v>
      </c>
    </row>
    <row r="49" spans="1:12" ht="31.5">
      <c r="A49" s="6" t="s">
        <v>195</v>
      </c>
      <c r="B49" s="2" t="s">
        <v>159</v>
      </c>
      <c r="C49" s="2" t="s">
        <v>193</v>
      </c>
      <c r="D49" s="2" t="s">
        <v>188</v>
      </c>
      <c r="E49" s="3">
        <v>366</v>
      </c>
      <c r="F49" s="2" t="s">
        <v>185</v>
      </c>
      <c r="G49" s="26"/>
      <c r="H49" s="27">
        <v>21</v>
      </c>
      <c r="I49" s="15" t="s">
        <v>158</v>
      </c>
      <c r="J49" s="1" t="str">
        <f t="shared" si="23"/>
        <v>3.3.90.30.19.18.0001.000003-01 - 366 - Administração Regional de Vicente Pires - RA XXX</v>
      </c>
      <c r="K49" s="1" t="str">
        <f t="shared" si="24"/>
        <v>3.3.90.30.19.18.0001.000003-01 - 366</v>
      </c>
      <c r="L49" s="28">
        <f t="shared" si="25"/>
        <v>21</v>
      </c>
    </row>
    <row r="50" spans="1:12" ht="31.5">
      <c r="A50" s="6" t="s">
        <v>195</v>
      </c>
      <c r="B50" s="2" t="s">
        <v>159</v>
      </c>
      <c r="C50" s="2" t="s">
        <v>193</v>
      </c>
      <c r="D50" s="2" t="s">
        <v>188</v>
      </c>
      <c r="E50" s="3">
        <v>304</v>
      </c>
      <c r="F50" s="2" t="s">
        <v>186</v>
      </c>
      <c r="G50" s="26"/>
      <c r="H50" s="27">
        <v>16</v>
      </c>
      <c r="I50" s="15" t="s">
        <v>158</v>
      </c>
      <c r="J50" s="1" t="str">
        <f t="shared" si="23"/>
        <v>3.3.90.30.19.18.0001.000003-01 - 304 - Administração Regional de Sobradinho II - RA XXVI</v>
      </c>
      <c r="K50" s="1" t="str">
        <f t="shared" si="24"/>
        <v>3.3.90.30.19.18.0001.000003-01 - 304</v>
      </c>
      <c r="L50" s="28">
        <f t="shared" si="25"/>
        <v>16</v>
      </c>
    </row>
    <row r="51" spans="1:12" ht="31.5">
      <c r="A51" s="6" t="s">
        <v>195</v>
      </c>
      <c r="B51" s="2" t="s">
        <v>159</v>
      </c>
      <c r="C51" s="2" t="s">
        <v>193</v>
      </c>
      <c r="D51" s="2" t="s">
        <v>188</v>
      </c>
      <c r="E51" s="3">
        <v>367</v>
      </c>
      <c r="F51" s="2" t="s">
        <v>187</v>
      </c>
      <c r="G51" s="26"/>
      <c r="H51" s="27">
        <v>187</v>
      </c>
      <c r="I51" s="15" t="s">
        <v>158</v>
      </c>
      <c r="J51" s="1" t="str">
        <f t="shared" si="23"/>
        <v>3.3.90.30.19.18.0001.000003-01 - 367 - Administração Regional da Fercal - RA XXXI</v>
      </c>
      <c r="K51" s="1" t="str">
        <f t="shared" si="24"/>
        <v>3.3.90.30.19.18.0001.000003-01 - 367</v>
      </c>
      <c r="L51" s="28">
        <f t="shared" si="25"/>
        <v>187</v>
      </c>
    </row>
  </sheetData>
  <sheetProtection selectLockedCells="1"/>
  <autoFilter ref="A1:H47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showGridLines="0" workbookViewId="0" topLeftCell="A1">
      <pane ySplit="3" topLeftCell="A4" activePane="bottomLeft" state="frozen"/>
      <selection pane="topLeft" activeCell="B1" sqref="B1:C1"/>
      <selection pane="bottomLeft" activeCell="B1" sqref="B1:C1"/>
    </sheetView>
  </sheetViews>
  <sheetFormatPr defaultColWidth="9.140625" defaultRowHeight="15"/>
  <cols>
    <col min="1" max="1" width="43.00390625" style="0" customWidth="1"/>
    <col min="2" max="2" width="34.57421875" style="0" bestFit="1" customWidth="1"/>
  </cols>
  <sheetData>
    <row r="1" ht="15.75">
      <c r="A1" s="9" t="s">
        <v>58</v>
      </c>
    </row>
    <row r="2" ht="15">
      <c r="A2" s="10" t="s">
        <v>57</v>
      </c>
    </row>
    <row r="3" spans="1:2" ht="15">
      <c r="A3" s="11" t="s">
        <v>55</v>
      </c>
      <c r="B3" s="12" t="s">
        <v>56</v>
      </c>
    </row>
    <row r="4" spans="1:2" ht="15">
      <c r="A4" s="13" t="s">
        <v>1</v>
      </c>
      <c r="B4" s="14">
        <v>899</v>
      </c>
    </row>
    <row r="5" spans="1:2" ht="15">
      <c r="A5" s="13" t="s">
        <v>2</v>
      </c>
      <c r="B5" s="14">
        <v>5</v>
      </c>
    </row>
    <row r="6" spans="1:2" ht="15">
      <c r="A6" s="13" t="s">
        <v>3</v>
      </c>
      <c r="B6" s="14">
        <v>556</v>
      </c>
    </row>
    <row r="7" spans="1:2" ht="15">
      <c r="A7" s="13" t="s">
        <v>4</v>
      </c>
      <c r="B7" s="14">
        <v>1632</v>
      </c>
    </row>
    <row r="8" spans="1:2" ht="15">
      <c r="A8" s="13" t="s">
        <v>8</v>
      </c>
      <c r="B8" s="14">
        <v>17429</v>
      </c>
    </row>
    <row r="9" spans="1:2" ht="15">
      <c r="A9" s="13" t="s">
        <v>6</v>
      </c>
      <c r="B9" s="14">
        <v>5505</v>
      </c>
    </row>
    <row r="10" spans="1:2" ht="15">
      <c r="A10" s="13" t="s">
        <v>9</v>
      </c>
      <c r="B10" s="14">
        <v>3727</v>
      </c>
    </row>
    <row r="11" spans="1:2" ht="15">
      <c r="A11" s="13" t="s">
        <v>7</v>
      </c>
      <c r="B11" s="14">
        <v>32</v>
      </c>
    </row>
    <row r="12" spans="1:2" ht="15">
      <c r="A12" s="13" t="s">
        <v>10</v>
      </c>
      <c r="B12" s="14">
        <v>142</v>
      </c>
    </row>
    <row r="13" spans="1:2" ht="15">
      <c r="A13" s="13" t="s">
        <v>11</v>
      </c>
      <c r="B13" s="14">
        <v>331</v>
      </c>
    </row>
    <row r="14" spans="1:2" ht="15">
      <c r="A14" s="13" t="s">
        <v>49</v>
      </c>
      <c r="B14" s="14">
        <v>7</v>
      </c>
    </row>
    <row r="15" spans="1:2" ht="15">
      <c r="A15" s="13" t="s">
        <v>12</v>
      </c>
      <c r="B15" s="14">
        <v>19514</v>
      </c>
    </row>
    <row r="16" spans="1:2" ht="15">
      <c r="A16" s="13" t="s">
        <v>13</v>
      </c>
      <c r="B16" s="14">
        <v>43</v>
      </c>
    </row>
    <row r="17" spans="1:2" ht="15">
      <c r="A17" s="13" t="s">
        <v>15</v>
      </c>
      <c r="B17" s="14">
        <v>65</v>
      </c>
    </row>
    <row r="18" spans="1:2" ht="15">
      <c r="A18" s="13" t="s">
        <v>14</v>
      </c>
      <c r="B18" s="14">
        <v>443</v>
      </c>
    </row>
    <row r="19" spans="1:2" ht="15">
      <c r="A19" s="13" t="s">
        <v>16</v>
      </c>
      <c r="B19" s="14">
        <v>356</v>
      </c>
    </row>
    <row r="20" spans="1:2" ht="15">
      <c r="A20" s="13" t="s">
        <v>17</v>
      </c>
      <c r="B20" s="14">
        <v>828</v>
      </c>
    </row>
    <row r="21" spans="1:2" ht="15">
      <c r="A21" s="13" t="s">
        <v>0</v>
      </c>
      <c r="B21" s="14">
        <v>153</v>
      </c>
    </row>
    <row r="22" spans="1:2" ht="15">
      <c r="A22" s="13" t="s">
        <v>18</v>
      </c>
      <c r="B22" s="14">
        <v>7</v>
      </c>
    </row>
    <row r="23" spans="1:2" ht="15">
      <c r="A23" s="13" t="s">
        <v>19</v>
      </c>
      <c r="B23" s="14">
        <v>167</v>
      </c>
    </row>
    <row r="24" spans="1:2" ht="15">
      <c r="A24" s="13" t="s">
        <v>20</v>
      </c>
      <c r="B24" s="14">
        <v>76</v>
      </c>
    </row>
    <row r="25" spans="1:2" ht="15">
      <c r="A25" s="13" t="s">
        <v>21</v>
      </c>
      <c r="B25" s="14">
        <v>278</v>
      </c>
    </row>
    <row r="26" spans="1:2" ht="15">
      <c r="A26" s="13" t="s">
        <v>5</v>
      </c>
      <c r="B26" s="14">
        <v>501</v>
      </c>
    </row>
    <row r="27" spans="1:2" ht="15">
      <c r="A27" s="13" t="s">
        <v>23</v>
      </c>
      <c r="B27" s="14">
        <v>50</v>
      </c>
    </row>
    <row r="28" spans="1:2" ht="15">
      <c r="A28" s="13" t="s">
        <v>22</v>
      </c>
      <c r="B28" s="14">
        <v>683</v>
      </c>
    </row>
    <row r="29" spans="1:2" ht="15">
      <c r="A29" s="13" t="s">
        <v>24</v>
      </c>
      <c r="B29" s="14">
        <v>948</v>
      </c>
    </row>
    <row r="30" spans="1:2" ht="15">
      <c r="A30" s="13" t="s">
        <v>47</v>
      </c>
      <c r="B30" s="14">
        <v>262</v>
      </c>
    </row>
    <row r="31" spans="1:2" ht="15">
      <c r="A31" s="13" t="s">
        <v>27</v>
      </c>
      <c r="B31" s="14">
        <v>70</v>
      </c>
    </row>
    <row r="32" spans="1:2" ht="15">
      <c r="A32" s="13" t="s">
        <v>26</v>
      </c>
      <c r="B32" s="14">
        <v>23413</v>
      </c>
    </row>
    <row r="33" spans="1:2" ht="15">
      <c r="A33" s="13" t="s">
        <v>28</v>
      </c>
      <c r="B33" s="14">
        <v>339</v>
      </c>
    </row>
    <row r="34" spans="1:2" ht="15">
      <c r="A34" s="13" t="s">
        <v>29</v>
      </c>
      <c r="B34" s="14">
        <v>676</v>
      </c>
    </row>
    <row r="35" spans="1:2" ht="15">
      <c r="A35" s="13" t="s">
        <v>30</v>
      </c>
      <c r="B35" s="14">
        <v>72</v>
      </c>
    </row>
    <row r="36" spans="1:2" ht="15">
      <c r="A36" s="13" t="s">
        <v>25</v>
      </c>
      <c r="B36" s="14">
        <v>200</v>
      </c>
    </row>
    <row r="37" spans="1:2" ht="15">
      <c r="A37" s="13" t="s">
        <v>48</v>
      </c>
      <c r="B37" s="14">
        <v>90</v>
      </c>
    </row>
    <row r="38" spans="1:2" ht="15">
      <c r="A38" s="13" t="s">
        <v>31</v>
      </c>
      <c r="B38" s="14">
        <v>982</v>
      </c>
    </row>
    <row r="39" spans="1:2" ht="15">
      <c r="A39" s="13" t="s">
        <v>32</v>
      </c>
      <c r="B39" s="14">
        <v>527</v>
      </c>
    </row>
    <row r="40" spans="1:2" ht="15">
      <c r="A40" s="13" t="s">
        <v>33</v>
      </c>
      <c r="B40" s="14">
        <v>2662</v>
      </c>
    </row>
    <row r="41" spans="1:2" ht="15">
      <c r="A41" s="13" t="s">
        <v>34</v>
      </c>
      <c r="B41" s="14">
        <v>58</v>
      </c>
    </row>
    <row r="42" spans="1:2" ht="15">
      <c r="A42" s="13" t="s">
        <v>35</v>
      </c>
      <c r="B42" s="14">
        <v>5</v>
      </c>
    </row>
    <row r="43" spans="1:2" ht="15">
      <c r="A43" s="13" t="s">
        <v>36</v>
      </c>
      <c r="B43" s="14">
        <v>665</v>
      </c>
    </row>
    <row r="44" spans="1:2" ht="15">
      <c r="A44" s="13" t="s">
        <v>37</v>
      </c>
      <c r="B44" s="14">
        <v>3812</v>
      </c>
    </row>
    <row r="45" spans="1:2" ht="15">
      <c r="A45" s="13" t="s">
        <v>38</v>
      </c>
      <c r="B45" s="14">
        <v>1480</v>
      </c>
    </row>
    <row r="46" spans="1:2" ht="15">
      <c r="A46" s="13" t="s">
        <v>39</v>
      </c>
      <c r="B46" s="14">
        <v>55</v>
      </c>
    </row>
    <row r="47" spans="1:2" ht="15">
      <c r="A47" s="13" t="s">
        <v>40</v>
      </c>
      <c r="B47" s="14">
        <v>1813</v>
      </c>
    </row>
    <row r="48" spans="1:2" ht="15">
      <c r="A48" s="13" t="s">
        <v>41</v>
      </c>
      <c r="B48" s="14">
        <v>1521</v>
      </c>
    </row>
    <row r="49" spans="1:2" ht="15">
      <c r="A49" s="13" t="s">
        <v>42</v>
      </c>
      <c r="B49" s="14">
        <v>1270</v>
      </c>
    </row>
    <row r="50" spans="1:2" ht="15">
      <c r="A50" s="13" t="s">
        <v>44</v>
      </c>
      <c r="B50" s="14">
        <v>205</v>
      </c>
    </row>
    <row r="51" spans="1:2" ht="15">
      <c r="A51" s="13" t="s">
        <v>43</v>
      </c>
      <c r="B51" s="14">
        <v>129</v>
      </c>
    </row>
    <row r="52" spans="1:2" ht="15">
      <c r="A52" s="7" t="s">
        <v>45</v>
      </c>
      <c r="B52" s="8">
        <v>94683</v>
      </c>
    </row>
  </sheetData>
  <sheetProtection password="C621" sheet="1" objects="1" scenarios="1" selectLockedCells="1"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"/>
  <sheetViews>
    <sheetView tabSelected="1" zoomScale="90" zoomScaleNormal="90" workbookViewId="0" topLeftCell="E1">
      <selection activeCell="H19" sqref="H19"/>
    </sheetView>
  </sheetViews>
  <sheetFormatPr defaultColWidth="9.140625" defaultRowHeight="15"/>
  <cols>
    <col min="1" max="1" width="9.140625" style="0" customWidth="1"/>
    <col min="2" max="2" width="40.00390625" style="0" customWidth="1"/>
    <col min="3" max="3" width="13.28125" style="0" customWidth="1"/>
    <col min="4" max="4" width="28.28125" style="0" hidden="1" customWidth="1"/>
    <col min="5" max="5" width="7.57421875" style="0" bestFit="1" customWidth="1"/>
    <col min="6" max="6" width="30.57421875" style="0" customWidth="1"/>
    <col min="7" max="7" width="30.57421875" style="0" bestFit="1" customWidth="1"/>
    <col min="8" max="8" width="53.7109375" style="0" customWidth="1"/>
    <col min="9" max="9" width="9.140625" style="0" hidden="1" customWidth="1"/>
    <col min="10" max="10" width="8.00390625" style="0" hidden="1" customWidth="1"/>
    <col min="11" max="11" width="9.421875" style="0" customWidth="1"/>
    <col min="12" max="12" width="11.57421875" style="0" customWidth="1"/>
    <col min="13" max="13" width="10.28125" style="0" customWidth="1"/>
    <col min="14" max="14" width="10.00390625" style="18" customWidth="1"/>
  </cols>
  <sheetData>
    <row r="1" spans="5:14" ht="21">
      <c r="E1" s="46" t="s">
        <v>162</v>
      </c>
      <c r="F1" s="46"/>
      <c r="G1" s="46"/>
      <c r="H1" s="46"/>
      <c r="I1" s="46"/>
      <c r="J1" s="46"/>
      <c r="K1" s="46"/>
      <c r="L1" s="46"/>
      <c r="M1" s="46"/>
      <c r="N1" s="46"/>
    </row>
    <row r="2" spans="5:14" ht="16.5" thickBot="1"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5:14" ht="42" customHeight="1" thickBot="1">
      <c r="E3" s="50" t="s">
        <v>189</v>
      </c>
      <c r="F3" s="51"/>
      <c r="G3" s="48"/>
      <c r="H3" s="49"/>
      <c r="I3" s="22" t="e">
        <f>VLOOKUP(G3,'LISTA ÓRGÃO'!B:C,2,FALSE)</f>
        <v>#N/A</v>
      </c>
      <c r="J3" s="23"/>
      <c r="K3" s="21"/>
      <c r="L3" s="33"/>
      <c r="M3" s="33"/>
      <c r="N3" s="33"/>
    </row>
    <row r="4" spans="1:14" ht="45">
      <c r="A4" s="20" t="s">
        <v>150</v>
      </c>
      <c r="B4" s="20" t="s">
        <v>65</v>
      </c>
      <c r="C4" s="20" t="s">
        <v>151</v>
      </c>
      <c r="D4" s="20" t="s">
        <v>152</v>
      </c>
      <c r="E4" s="34" t="s">
        <v>154</v>
      </c>
      <c r="F4" s="35" t="s">
        <v>60</v>
      </c>
      <c r="G4" s="35" t="s">
        <v>53</v>
      </c>
      <c r="H4" s="35" t="s">
        <v>149</v>
      </c>
      <c r="I4" s="35" t="s">
        <v>62</v>
      </c>
      <c r="J4" s="35" t="s">
        <v>61</v>
      </c>
      <c r="K4" s="35" t="s">
        <v>156</v>
      </c>
      <c r="L4" s="35" t="s">
        <v>190</v>
      </c>
      <c r="M4" s="36" t="s">
        <v>153</v>
      </c>
      <c r="N4" s="37" t="s">
        <v>192</v>
      </c>
    </row>
    <row r="5" spans="1:14" ht="90.75" thickBot="1">
      <c r="A5" t="e">
        <f>$I$3</f>
        <v>#N/A</v>
      </c>
      <c r="B5" t="e">
        <f>VLOOKUP(A5,'LISTA ÓRGÃO'!A:B,2,FALSE)</f>
        <v>#N/A</v>
      </c>
      <c r="C5" s="32" t="s">
        <v>191</v>
      </c>
      <c r="D5" t="str">
        <f>F5</f>
        <v>3.3.90.30.19.18.0001.000003-01</v>
      </c>
      <c r="E5" s="38">
        <v>1</v>
      </c>
      <c r="F5" s="39" t="s">
        <v>195</v>
      </c>
      <c r="G5" s="40" t="str">
        <f>VLOOKUP(F5,'Base de Dados 30.16-30.17-30.19'!A:B,2,FALSE)</f>
        <v>CINTA</v>
      </c>
      <c r="H5" s="40" t="str">
        <f>VLOOKUP(F5,'Base de Dados 30.16-30.17-30.19'!A:C,3,FALSE)</f>
        <v>CINTA,Material: Elástico natural 75% de poliéster e 25% de elastodieno, pontas sobrepostas em 3,5 cm, costura dupla, inscrição do Órgão personalizada, Circunferência: 50 cm, Largura: Mínimo de 3 cm, Cor: a escolher, Aplicação: Reunir processos, Unidade De Fornecimento: Pacote com 50 unidades.</v>
      </c>
      <c r="I5" s="41">
        <f>COUNTIF('Base de Dados 30.16-30.17-30.19'!A:A,'Respostas Órgãos'!F5)</f>
        <v>50</v>
      </c>
      <c r="J5" s="41">
        <f>SUMIF('Base de Dados 30.16-30.17-30.19'!A:A,'Respostas Órgãos'!F5,'Base de Dados 30.16-30.17-30.19'!H:H)</f>
        <v>24624</v>
      </c>
      <c r="K5" s="42" t="str">
        <f>VLOOKUP(F5,'Base de Dados 30.16-30.17-30.19'!A:D,4,FALSE)</f>
        <v>Pacote</v>
      </c>
      <c r="L5" s="43">
        <f>SUMIF('Base de Dados 30.16-30.17-30.19'!K:K,'Respostas Órgãos'!F5&amp;" - "&amp;'Respostas Órgãos'!$I$3,'Base de Dados 30.16-30.17-30.19'!L:L)</f>
        <v>0</v>
      </c>
      <c r="M5" s="44"/>
      <c r="N5" s="45">
        <f>IF(M5="",L5,M5)</f>
        <v>0</v>
      </c>
    </row>
  </sheetData>
  <sheetProtection password="C621" sheet="1" objects="1" scenarios="1"/>
  <mergeCells count="4">
    <mergeCell ref="E1:N1"/>
    <mergeCell ref="E2:N2"/>
    <mergeCell ref="G3:H3"/>
    <mergeCell ref="E3:F3"/>
  </mergeCells>
  <conditionalFormatting sqref="L5">
    <cfRule type="cellIs" priority="4" dxfId="1" operator="greaterThan">
      <formula>0</formula>
    </cfRule>
    <cfRule type="cellIs" priority="5" dxfId="2" operator="equal">
      <formula>0</formula>
    </cfRule>
  </conditionalFormatting>
  <conditionalFormatting sqref="L5">
    <cfRule type="cellIs" priority="2" dxfId="1" operator="greaterThan">
      <formula>0</formula>
    </cfRule>
    <cfRule type="cellIs" priority="3" dxfId="0" operator="equal">
      <formula>0</formula>
    </cfRule>
  </conditionalFormatting>
  <dataValidations count="1">
    <dataValidation type="list" allowBlank="1" showInputMessage="1" showErrorMessage="1" sqref="G3">
      <formula1>ÓRGÃOS</formula1>
    </dataValidation>
  </dataValidation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r:id="rId1"/>
  <headerFooter>
    <oddFooter>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workbookViewId="0" topLeftCell="A1">
      <selection activeCell="B17" sqref="B17"/>
    </sheetView>
  </sheetViews>
  <sheetFormatPr defaultColWidth="9.140625" defaultRowHeight="15"/>
  <cols>
    <col min="1" max="1" width="9.140625" style="17" customWidth="1"/>
    <col min="2" max="2" width="70.8515625" style="17" bestFit="1" customWidth="1"/>
    <col min="3" max="3" width="5.00390625" style="17" bestFit="1" customWidth="1"/>
    <col min="4" max="16384" width="9.140625" style="17" customWidth="1"/>
  </cols>
  <sheetData>
    <row r="1" spans="1:2" ht="15">
      <c r="A1" s="17" t="s">
        <v>64</v>
      </c>
      <c r="B1" s="17" t="s">
        <v>65</v>
      </c>
    </row>
    <row r="2" spans="1:3" ht="15">
      <c r="A2" s="17">
        <v>147</v>
      </c>
      <c r="B2" s="17" t="s">
        <v>66</v>
      </c>
      <c r="C2" s="17">
        <f>A2</f>
        <v>147</v>
      </c>
    </row>
    <row r="3" spans="1:3" ht="15">
      <c r="A3" s="17">
        <v>367</v>
      </c>
      <c r="B3" s="17" t="s">
        <v>67</v>
      </c>
      <c r="C3" s="17">
        <f aca="true" t="shared" si="0" ref="C3:C66">A3</f>
        <v>367</v>
      </c>
    </row>
    <row r="4" spans="1:3" ht="15">
      <c r="A4" s="17">
        <v>302</v>
      </c>
      <c r="B4" s="17" t="s">
        <v>68</v>
      </c>
      <c r="C4" s="17">
        <f t="shared" si="0"/>
        <v>302</v>
      </c>
    </row>
    <row r="5" spans="1:3" ht="15">
      <c r="A5" s="17">
        <v>300</v>
      </c>
      <c r="B5" s="17" t="s">
        <v>69</v>
      </c>
      <c r="C5" s="17">
        <f t="shared" si="0"/>
        <v>300</v>
      </c>
    </row>
    <row r="6" spans="1:3" ht="15">
      <c r="A6" s="17">
        <v>133</v>
      </c>
      <c r="B6" s="17" t="s">
        <v>70</v>
      </c>
      <c r="C6" s="17">
        <f t="shared" si="0"/>
        <v>133</v>
      </c>
    </row>
    <row r="7" spans="1:3" ht="15">
      <c r="A7" s="17">
        <v>138</v>
      </c>
      <c r="B7" s="17" t="s">
        <v>71</v>
      </c>
      <c r="C7" s="17">
        <f t="shared" si="0"/>
        <v>138</v>
      </c>
    </row>
    <row r="8" spans="1:3" ht="15">
      <c r="A8" s="17">
        <v>308</v>
      </c>
      <c r="B8" s="17" t="s">
        <v>72</v>
      </c>
      <c r="C8" s="17">
        <f t="shared" si="0"/>
        <v>308</v>
      </c>
    </row>
    <row r="9" spans="1:3" ht="15">
      <c r="A9" s="17">
        <v>135</v>
      </c>
      <c r="B9" s="17" t="s">
        <v>73</v>
      </c>
      <c r="C9" s="17">
        <f t="shared" si="0"/>
        <v>135</v>
      </c>
    </row>
    <row r="10" spans="1:3" ht="15">
      <c r="A10" s="17">
        <v>142</v>
      </c>
      <c r="B10" s="17" t="s">
        <v>74</v>
      </c>
      <c r="C10" s="17">
        <f t="shared" si="0"/>
        <v>142</v>
      </c>
    </row>
    <row r="11" spans="1:3" ht="15">
      <c r="A11" s="17">
        <v>143</v>
      </c>
      <c r="B11" s="17" t="s">
        <v>75</v>
      </c>
      <c r="C11" s="17">
        <f t="shared" si="0"/>
        <v>143</v>
      </c>
    </row>
    <row r="12" spans="1:3" ht="15">
      <c r="A12" s="17">
        <v>144</v>
      </c>
      <c r="B12" s="17" t="s">
        <v>76</v>
      </c>
      <c r="C12" s="17">
        <f t="shared" si="0"/>
        <v>144</v>
      </c>
    </row>
    <row r="13" spans="1:3" ht="15">
      <c r="A13" s="17">
        <v>134</v>
      </c>
      <c r="B13" s="17" t="s">
        <v>77</v>
      </c>
      <c r="C13" s="17">
        <f t="shared" si="0"/>
        <v>134</v>
      </c>
    </row>
    <row r="14" spans="1:3" ht="15">
      <c r="A14" s="17">
        <v>304</v>
      </c>
      <c r="B14" s="17" t="s">
        <v>78</v>
      </c>
      <c r="C14" s="17">
        <f t="shared" si="0"/>
        <v>304</v>
      </c>
    </row>
    <row r="15" spans="1:3" ht="15">
      <c r="A15" s="17">
        <v>132</v>
      </c>
      <c r="B15" s="17" t="s">
        <v>79</v>
      </c>
      <c r="C15" s="17">
        <f t="shared" si="0"/>
        <v>132</v>
      </c>
    </row>
    <row r="16" spans="1:3" ht="15">
      <c r="A16" s="17">
        <v>366</v>
      </c>
      <c r="B16" s="17" t="s">
        <v>80</v>
      </c>
      <c r="C16" s="17">
        <f t="shared" si="0"/>
        <v>366</v>
      </c>
    </row>
    <row r="17" spans="1:3" ht="15">
      <c r="A17" s="17">
        <v>139</v>
      </c>
      <c r="B17" s="17" t="s">
        <v>81</v>
      </c>
      <c r="C17" s="17">
        <f t="shared" si="0"/>
        <v>139</v>
      </c>
    </row>
    <row r="18" spans="1:3" ht="15">
      <c r="A18" s="17">
        <v>131</v>
      </c>
      <c r="B18" s="17" t="s">
        <v>82</v>
      </c>
      <c r="C18" s="17">
        <f t="shared" si="0"/>
        <v>131</v>
      </c>
    </row>
    <row r="19" spans="1:3" ht="15">
      <c r="A19" s="17">
        <v>137</v>
      </c>
      <c r="B19" s="17" t="s">
        <v>83</v>
      </c>
      <c r="C19" s="17">
        <f t="shared" si="0"/>
        <v>137</v>
      </c>
    </row>
    <row r="20" spans="1:3" ht="15">
      <c r="A20" s="17">
        <v>307</v>
      </c>
      <c r="B20" s="17" t="s">
        <v>84</v>
      </c>
      <c r="C20" s="17">
        <f t="shared" si="0"/>
        <v>307</v>
      </c>
    </row>
    <row r="21" spans="1:3" ht="15">
      <c r="A21" s="17">
        <v>149</v>
      </c>
      <c r="B21" s="17" t="s">
        <v>85</v>
      </c>
      <c r="C21" s="17">
        <f t="shared" si="0"/>
        <v>149</v>
      </c>
    </row>
    <row r="22" spans="1:3" ht="15">
      <c r="A22" s="17">
        <v>146</v>
      </c>
      <c r="B22" s="17" t="s">
        <v>86</v>
      </c>
      <c r="C22" s="17">
        <f t="shared" si="0"/>
        <v>146</v>
      </c>
    </row>
    <row r="23" spans="1:3" ht="15">
      <c r="A23" s="17">
        <v>136</v>
      </c>
      <c r="B23" s="17" t="s">
        <v>87</v>
      </c>
      <c r="C23" s="17">
        <f t="shared" si="0"/>
        <v>136</v>
      </c>
    </row>
    <row r="24" spans="1:3" ht="15">
      <c r="A24" s="17">
        <v>140</v>
      </c>
      <c r="B24" s="17" t="s">
        <v>88</v>
      </c>
      <c r="C24" s="17">
        <f t="shared" si="0"/>
        <v>140</v>
      </c>
    </row>
    <row r="25" spans="1:3" ht="15">
      <c r="A25" s="17">
        <v>305</v>
      </c>
      <c r="B25" s="17" t="s">
        <v>89</v>
      </c>
      <c r="C25" s="17">
        <f t="shared" si="0"/>
        <v>305</v>
      </c>
    </row>
    <row r="26" spans="1:3" ht="15">
      <c r="A26" s="17">
        <v>141</v>
      </c>
      <c r="B26" s="17" t="s">
        <v>90</v>
      </c>
      <c r="C26" s="17">
        <f t="shared" si="0"/>
        <v>141</v>
      </c>
    </row>
    <row r="27" spans="1:3" ht="15">
      <c r="A27" s="17">
        <v>145</v>
      </c>
      <c r="B27" s="17" t="s">
        <v>91</v>
      </c>
      <c r="C27" s="17">
        <f t="shared" si="0"/>
        <v>145</v>
      </c>
    </row>
    <row r="28" spans="1:3" ht="15">
      <c r="A28" s="17">
        <v>148</v>
      </c>
      <c r="B28" s="17" t="s">
        <v>92</v>
      </c>
      <c r="C28" s="17">
        <f t="shared" si="0"/>
        <v>148</v>
      </c>
    </row>
    <row r="29" spans="1:3" ht="15">
      <c r="A29" s="17">
        <v>301</v>
      </c>
      <c r="B29" s="17" t="s">
        <v>93</v>
      </c>
      <c r="C29" s="17">
        <f t="shared" si="0"/>
        <v>301</v>
      </c>
    </row>
    <row r="30" spans="1:3" ht="15">
      <c r="A30" s="17">
        <v>306</v>
      </c>
      <c r="B30" s="17" t="s">
        <v>94</v>
      </c>
      <c r="C30" s="17">
        <f t="shared" si="0"/>
        <v>306</v>
      </c>
    </row>
    <row r="31" spans="1:3" ht="15">
      <c r="A31" s="17">
        <v>309</v>
      </c>
      <c r="B31" s="17" t="s">
        <v>95</v>
      </c>
      <c r="C31" s="17">
        <f t="shared" si="0"/>
        <v>309</v>
      </c>
    </row>
    <row r="32" spans="1:3" ht="15">
      <c r="A32" s="17">
        <v>303</v>
      </c>
      <c r="B32" s="17" t="s">
        <v>96</v>
      </c>
      <c r="C32" s="17">
        <f t="shared" si="0"/>
        <v>303</v>
      </c>
    </row>
    <row r="33" spans="1:3" ht="15">
      <c r="A33" s="17">
        <v>361</v>
      </c>
      <c r="B33" s="17" t="s">
        <v>97</v>
      </c>
      <c r="C33" s="17">
        <f t="shared" si="0"/>
        <v>361</v>
      </c>
    </row>
    <row r="34" spans="1:3" s="29" customFormat="1" ht="15">
      <c r="A34" s="29">
        <v>125</v>
      </c>
      <c r="B34" s="29" t="s">
        <v>98</v>
      </c>
      <c r="C34" s="29">
        <f t="shared" si="0"/>
        <v>125</v>
      </c>
    </row>
    <row r="35" spans="1:3" ht="15">
      <c r="A35" s="17">
        <v>197</v>
      </c>
      <c r="B35" s="17" t="s">
        <v>99</v>
      </c>
      <c r="C35" s="17">
        <f t="shared" si="0"/>
        <v>197</v>
      </c>
    </row>
    <row r="36" spans="1:3" ht="15">
      <c r="A36" s="17">
        <v>151</v>
      </c>
      <c r="B36" s="17" t="s">
        <v>100</v>
      </c>
      <c r="C36" s="17">
        <f t="shared" si="0"/>
        <v>151</v>
      </c>
    </row>
    <row r="37" spans="1:3" ht="15">
      <c r="A37" s="17">
        <v>1</v>
      </c>
      <c r="B37" s="17" t="s">
        <v>101</v>
      </c>
      <c r="C37" s="17">
        <f t="shared" si="0"/>
        <v>1</v>
      </c>
    </row>
    <row r="38" spans="1:3" ht="15">
      <c r="A38" s="17">
        <v>71</v>
      </c>
      <c r="B38" s="24" t="s">
        <v>164</v>
      </c>
      <c r="C38" s="17">
        <f t="shared" si="0"/>
        <v>71</v>
      </c>
    </row>
    <row r="39" spans="1:3" s="29" customFormat="1" ht="15">
      <c r="A39" s="29">
        <v>121</v>
      </c>
      <c r="B39" s="30" t="s">
        <v>165</v>
      </c>
      <c r="C39" s="29">
        <f t="shared" si="0"/>
        <v>121</v>
      </c>
    </row>
    <row r="40" spans="1:3" ht="15">
      <c r="A40" s="17">
        <v>392</v>
      </c>
      <c r="B40" s="24" t="s">
        <v>166</v>
      </c>
      <c r="C40" s="17">
        <f t="shared" si="0"/>
        <v>392</v>
      </c>
    </row>
    <row r="41" spans="1:3" ht="15">
      <c r="A41" s="17">
        <v>92</v>
      </c>
      <c r="B41" s="24" t="s">
        <v>167</v>
      </c>
      <c r="C41" s="17">
        <f t="shared" si="0"/>
        <v>92</v>
      </c>
    </row>
    <row r="42" spans="1:3" ht="15">
      <c r="A42" s="17">
        <v>97</v>
      </c>
      <c r="B42" s="24" t="s">
        <v>168</v>
      </c>
      <c r="C42" s="17">
        <f t="shared" si="0"/>
        <v>97</v>
      </c>
    </row>
    <row r="43" spans="1:3" ht="15">
      <c r="A43" s="17">
        <v>310</v>
      </c>
      <c r="B43" s="24" t="s">
        <v>169</v>
      </c>
      <c r="C43" s="17">
        <f t="shared" si="0"/>
        <v>310</v>
      </c>
    </row>
    <row r="44" spans="1:3" ht="15">
      <c r="A44" s="17">
        <v>111</v>
      </c>
      <c r="B44" s="24" t="s">
        <v>170</v>
      </c>
      <c r="C44" s="17">
        <f t="shared" si="0"/>
        <v>111</v>
      </c>
    </row>
    <row r="45" spans="1:3" ht="15">
      <c r="A45" s="17">
        <v>112</v>
      </c>
      <c r="B45" s="24" t="s">
        <v>171</v>
      </c>
      <c r="C45" s="17">
        <f t="shared" si="0"/>
        <v>112</v>
      </c>
    </row>
    <row r="46" spans="1:3" ht="15">
      <c r="A46" s="17">
        <v>480</v>
      </c>
      <c r="B46" s="17" t="s">
        <v>102</v>
      </c>
      <c r="C46" s="17">
        <f t="shared" si="0"/>
        <v>480</v>
      </c>
    </row>
    <row r="47" spans="1:3" ht="15">
      <c r="A47" s="17">
        <v>53</v>
      </c>
      <c r="B47" s="17" t="s">
        <v>103</v>
      </c>
      <c r="C47" s="17">
        <f t="shared" si="0"/>
        <v>53</v>
      </c>
    </row>
    <row r="48" spans="1:3" ht="15">
      <c r="A48" s="17">
        <v>17</v>
      </c>
      <c r="B48" s="17" t="s">
        <v>104</v>
      </c>
      <c r="C48" s="17">
        <f t="shared" si="0"/>
        <v>17</v>
      </c>
    </row>
    <row r="49" spans="1:3" ht="15">
      <c r="A49" s="17">
        <v>401</v>
      </c>
      <c r="B49" s="17" t="s">
        <v>105</v>
      </c>
      <c r="C49" s="17">
        <f t="shared" si="0"/>
        <v>401</v>
      </c>
    </row>
    <row r="50" spans="1:3" ht="15">
      <c r="A50" s="17">
        <v>113</v>
      </c>
      <c r="B50" s="17" t="s">
        <v>106</v>
      </c>
      <c r="C50" s="17">
        <f t="shared" si="0"/>
        <v>113</v>
      </c>
    </row>
    <row r="51" spans="1:3" ht="15">
      <c r="A51" s="17">
        <v>55</v>
      </c>
      <c r="B51" s="17" t="s">
        <v>107</v>
      </c>
      <c r="C51" s="17">
        <f t="shared" si="0"/>
        <v>55</v>
      </c>
    </row>
    <row r="52" spans="1:3" ht="15">
      <c r="A52" s="17">
        <v>371</v>
      </c>
      <c r="B52" s="24" t="s">
        <v>108</v>
      </c>
      <c r="C52" s="17">
        <f t="shared" si="0"/>
        <v>371</v>
      </c>
    </row>
    <row r="53" spans="1:3" ht="15">
      <c r="A53" s="17">
        <v>72</v>
      </c>
      <c r="B53" s="17" t="s">
        <v>109</v>
      </c>
      <c r="C53" s="17">
        <f t="shared" si="0"/>
        <v>72</v>
      </c>
    </row>
    <row r="54" spans="1:3" ht="15">
      <c r="A54" s="17">
        <v>56</v>
      </c>
      <c r="B54" s="17" t="s">
        <v>110</v>
      </c>
      <c r="C54" s="17">
        <f t="shared" si="0"/>
        <v>56</v>
      </c>
    </row>
    <row r="55" spans="1:3" ht="15">
      <c r="A55" s="17">
        <v>193</v>
      </c>
      <c r="B55" s="17" t="s">
        <v>111</v>
      </c>
      <c r="C55" s="17">
        <f t="shared" si="0"/>
        <v>193</v>
      </c>
    </row>
    <row r="56" spans="1:3" ht="15">
      <c r="A56" s="17">
        <v>64</v>
      </c>
      <c r="B56" s="17" t="s">
        <v>112</v>
      </c>
      <c r="C56" s="17">
        <f t="shared" si="0"/>
        <v>64</v>
      </c>
    </row>
    <row r="57" spans="1:3" ht="15">
      <c r="A57" s="17">
        <v>63</v>
      </c>
      <c r="B57" s="17" t="s">
        <v>113</v>
      </c>
      <c r="C57" s="17">
        <f t="shared" si="0"/>
        <v>63</v>
      </c>
    </row>
    <row r="58" spans="1:3" ht="15">
      <c r="A58" s="17">
        <v>196</v>
      </c>
      <c r="B58" s="17" t="s">
        <v>114</v>
      </c>
      <c r="C58" s="17">
        <f t="shared" si="0"/>
        <v>196</v>
      </c>
    </row>
    <row r="59" spans="1:3" ht="15">
      <c r="A59" s="17">
        <v>84</v>
      </c>
      <c r="B59" s="17" t="s">
        <v>172</v>
      </c>
      <c r="C59" s="17">
        <f t="shared" si="0"/>
        <v>84</v>
      </c>
    </row>
    <row r="60" spans="1:3" ht="15">
      <c r="A60" s="17">
        <v>460</v>
      </c>
      <c r="B60" s="17" t="s">
        <v>115</v>
      </c>
      <c r="C60" s="17">
        <f t="shared" si="0"/>
        <v>460</v>
      </c>
    </row>
    <row r="61" spans="1:3" ht="15">
      <c r="A61" s="17">
        <v>10</v>
      </c>
      <c r="B61" s="17" t="s">
        <v>116</v>
      </c>
      <c r="C61" s="17">
        <f t="shared" si="0"/>
        <v>10</v>
      </c>
    </row>
    <row r="62" spans="1:3" ht="15">
      <c r="A62" s="17">
        <v>14</v>
      </c>
      <c r="B62" s="17" t="s">
        <v>117</v>
      </c>
      <c r="C62" s="17">
        <f t="shared" si="0"/>
        <v>14</v>
      </c>
    </row>
    <row r="63" spans="1:3" ht="15">
      <c r="A63" s="17">
        <v>128</v>
      </c>
      <c r="B63" s="24" t="s">
        <v>118</v>
      </c>
      <c r="C63" s="17">
        <f t="shared" si="0"/>
        <v>128</v>
      </c>
    </row>
    <row r="64" spans="1:3" ht="15">
      <c r="A64" s="17">
        <v>270</v>
      </c>
      <c r="B64" s="17" t="s">
        <v>119</v>
      </c>
      <c r="C64" s="17">
        <f t="shared" si="0"/>
        <v>270</v>
      </c>
    </row>
    <row r="65" spans="1:3" ht="15">
      <c r="A65" s="17">
        <v>274</v>
      </c>
      <c r="B65" s="17" t="s">
        <v>120</v>
      </c>
      <c r="C65" s="17">
        <f t="shared" si="0"/>
        <v>274</v>
      </c>
    </row>
    <row r="66" spans="1:3" ht="15">
      <c r="A66" s="17">
        <v>288</v>
      </c>
      <c r="B66" s="17" t="s">
        <v>121</v>
      </c>
      <c r="C66" s="17">
        <f t="shared" si="0"/>
        <v>288</v>
      </c>
    </row>
    <row r="67" spans="1:3" ht="15">
      <c r="A67" s="17">
        <v>15</v>
      </c>
      <c r="B67" s="17" t="s">
        <v>122</v>
      </c>
      <c r="C67" s="17">
        <f aca="true" t="shared" si="1" ref="C67:C100">A67</f>
        <v>15</v>
      </c>
    </row>
    <row r="68" spans="1:3" ht="15">
      <c r="A68" s="17">
        <v>413</v>
      </c>
      <c r="B68" s="17" t="s">
        <v>123</v>
      </c>
      <c r="C68" s="17">
        <f t="shared" si="1"/>
        <v>413</v>
      </c>
    </row>
    <row r="69" spans="1:3" ht="15">
      <c r="A69" s="17">
        <v>391</v>
      </c>
      <c r="B69" s="17" t="s">
        <v>124</v>
      </c>
      <c r="C69" s="17">
        <f t="shared" si="1"/>
        <v>391</v>
      </c>
    </row>
    <row r="70" spans="1:3" ht="15">
      <c r="A70" s="17">
        <v>195</v>
      </c>
      <c r="B70" s="17" t="s">
        <v>125</v>
      </c>
      <c r="C70" s="17">
        <f t="shared" si="1"/>
        <v>195</v>
      </c>
    </row>
    <row r="71" spans="1:3" ht="15">
      <c r="A71" s="17">
        <v>3037</v>
      </c>
      <c r="B71" s="24" t="s">
        <v>126</v>
      </c>
      <c r="C71" s="17">
        <f t="shared" si="1"/>
        <v>3037</v>
      </c>
    </row>
    <row r="72" spans="1:3" ht="15">
      <c r="A72" s="17">
        <v>52</v>
      </c>
      <c r="B72" s="17" t="s">
        <v>127</v>
      </c>
      <c r="C72" s="17">
        <f t="shared" si="1"/>
        <v>52</v>
      </c>
    </row>
    <row r="73" spans="1:3" ht="15">
      <c r="A73" s="17">
        <v>54</v>
      </c>
      <c r="B73" s="17" t="s">
        <v>128</v>
      </c>
      <c r="C73" s="17">
        <f t="shared" si="1"/>
        <v>54</v>
      </c>
    </row>
    <row r="74" spans="1:3" ht="15">
      <c r="A74" s="17">
        <v>20</v>
      </c>
      <c r="B74" s="17" t="s">
        <v>129</v>
      </c>
      <c r="C74" s="17">
        <f t="shared" si="1"/>
        <v>20</v>
      </c>
    </row>
    <row r="75" spans="1:3" ht="15">
      <c r="A75" s="17">
        <v>2</v>
      </c>
      <c r="B75" s="24" t="s">
        <v>173</v>
      </c>
      <c r="C75" s="17">
        <f>A75</f>
        <v>2</v>
      </c>
    </row>
    <row r="76" spans="1:3" ht="15">
      <c r="A76" s="17">
        <v>390</v>
      </c>
      <c r="B76" s="17" t="s">
        <v>130</v>
      </c>
      <c r="C76" s="17">
        <f t="shared" si="1"/>
        <v>390</v>
      </c>
    </row>
    <row r="77" spans="1:3" ht="15">
      <c r="A77" s="17">
        <v>394</v>
      </c>
      <c r="B77" s="24" t="s">
        <v>160</v>
      </c>
      <c r="C77" s="17">
        <f>A77</f>
        <v>394</v>
      </c>
    </row>
    <row r="78" spans="1:3" ht="15">
      <c r="A78" s="17">
        <v>70</v>
      </c>
      <c r="B78" s="24" t="s">
        <v>174</v>
      </c>
      <c r="C78" s="17">
        <f t="shared" si="1"/>
        <v>70</v>
      </c>
    </row>
    <row r="79" spans="1:3" ht="15">
      <c r="A79" s="17">
        <v>290</v>
      </c>
      <c r="B79" s="17" t="s">
        <v>131</v>
      </c>
      <c r="C79" s="17">
        <f t="shared" si="1"/>
        <v>290</v>
      </c>
    </row>
    <row r="80" spans="1:3" ht="15">
      <c r="A80" s="17">
        <v>4000</v>
      </c>
      <c r="B80" s="24" t="s">
        <v>161</v>
      </c>
      <c r="C80" s="17">
        <f t="shared" si="1"/>
        <v>4000</v>
      </c>
    </row>
    <row r="81" spans="1:3" ht="15">
      <c r="A81" s="17">
        <v>150</v>
      </c>
      <c r="B81" s="17" t="s">
        <v>132</v>
      </c>
      <c r="C81" s="17">
        <f t="shared" si="1"/>
        <v>150</v>
      </c>
    </row>
    <row r="82" spans="1:3" ht="15">
      <c r="A82" s="17">
        <v>370</v>
      </c>
      <c r="B82" s="24" t="s">
        <v>175</v>
      </c>
      <c r="C82" s="17">
        <f t="shared" si="1"/>
        <v>370</v>
      </c>
    </row>
    <row r="83" spans="1:3" ht="15">
      <c r="A83" s="17">
        <v>80</v>
      </c>
      <c r="B83" s="24" t="s">
        <v>163</v>
      </c>
      <c r="C83" s="17">
        <f t="shared" si="1"/>
        <v>80</v>
      </c>
    </row>
    <row r="84" spans="1:3" ht="15">
      <c r="A84" s="17">
        <v>220</v>
      </c>
      <c r="B84" s="24" t="s">
        <v>176</v>
      </c>
      <c r="C84" s="17">
        <f t="shared" si="1"/>
        <v>220</v>
      </c>
    </row>
    <row r="85" spans="1:3" ht="15">
      <c r="A85" s="17">
        <v>40</v>
      </c>
      <c r="B85" s="17" t="s">
        <v>133</v>
      </c>
      <c r="C85" s="17">
        <f t="shared" si="1"/>
        <v>40</v>
      </c>
    </row>
    <row r="86" spans="1:3" ht="15">
      <c r="A86" s="17">
        <v>110</v>
      </c>
      <c r="B86" s="24" t="s">
        <v>134</v>
      </c>
      <c r="C86" s="17">
        <f t="shared" si="1"/>
        <v>110</v>
      </c>
    </row>
    <row r="87" spans="1:3" ht="15">
      <c r="A87" s="17">
        <v>400</v>
      </c>
      <c r="B87" s="17" t="s">
        <v>135</v>
      </c>
      <c r="C87" s="17">
        <f t="shared" si="1"/>
        <v>400</v>
      </c>
    </row>
    <row r="88" spans="1:3" ht="15">
      <c r="A88" s="17">
        <v>393</v>
      </c>
      <c r="B88" s="24" t="s">
        <v>136</v>
      </c>
      <c r="C88" s="17">
        <f t="shared" si="1"/>
        <v>393</v>
      </c>
    </row>
    <row r="89" spans="1:3" ht="15">
      <c r="A89" s="17">
        <v>90</v>
      </c>
      <c r="B89" s="17" t="s">
        <v>137</v>
      </c>
      <c r="C89" s="17">
        <f t="shared" si="1"/>
        <v>90</v>
      </c>
    </row>
    <row r="90" spans="1:3" ht="15">
      <c r="A90" s="17">
        <v>410</v>
      </c>
      <c r="B90" s="17" t="s">
        <v>138</v>
      </c>
      <c r="C90" s="17">
        <f t="shared" si="1"/>
        <v>410</v>
      </c>
    </row>
    <row r="91" spans="1:3" ht="15">
      <c r="A91" s="17">
        <v>417</v>
      </c>
      <c r="B91" s="17" t="s">
        <v>139</v>
      </c>
      <c r="C91" s="17">
        <f t="shared" si="1"/>
        <v>417</v>
      </c>
    </row>
    <row r="92" spans="1:3" ht="15">
      <c r="A92" s="17">
        <v>426</v>
      </c>
      <c r="B92" s="24" t="s">
        <v>140</v>
      </c>
      <c r="C92" s="17">
        <f t="shared" si="1"/>
        <v>426</v>
      </c>
    </row>
    <row r="93" spans="1:3" ht="15">
      <c r="A93" s="17">
        <v>60</v>
      </c>
      <c r="B93" s="17" t="s">
        <v>141</v>
      </c>
      <c r="C93" s="17">
        <f t="shared" si="1"/>
        <v>60</v>
      </c>
    </row>
    <row r="94" spans="1:3" ht="15">
      <c r="A94" s="17">
        <v>50</v>
      </c>
      <c r="B94" s="17" t="s">
        <v>142</v>
      </c>
      <c r="C94" s="17">
        <f t="shared" si="1"/>
        <v>50</v>
      </c>
    </row>
    <row r="95" spans="1:3" ht="15">
      <c r="A95" s="17">
        <v>431</v>
      </c>
      <c r="B95" s="24" t="s">
        <v>177</v>
      </c>
      <c r="C95" s="17">
        <f t="shared" si="1"/>
        <v>431</v>
      </c>
    </row>
    <row r="96" spans="1:3" ht="15">
      <c r="A96" s="17">
        <v>94</v>
      </c>
      <c r="B96" s="17" t="s">
        <v>143</v>
      </c>
      <c r="C96" s="17">
        <f t="shared" si="1"/>
        <v>94</v>
      </c>
    </row>
    <row r="97" spans="1:3" ht="15">
      <c r="A97" s="17">
        <v>65</v>
      </c>
      <c r="B97" s="24" t="s">
        <v>144</v>
      </c>
      <c r="C97" s="17">
        <f t="shared" si="1"/>
        <v>65</v>
      </c>
    </row>
    <row r="98" spans="1:3" ht="15">
      <c r="A98" s="17">
        <v>411</v>
      </c>
      <c r="B98" s="17" t="s">
        <v>145</v>
      </c>
      <c r="C98" s="17">
        <f t="shared" si="1"/>
        <v>411</v>
      </c>
    </row>
    <row r="99" spans="1:3" ht="15">
      <c r="A99" s="17">
        <v>95</v>
      </c>
      <c r="B99" s="17" t="s">
        <v>146</v>
      </c>
      <c r="C99" s="17">
        <f t="shared" si="1"/>
        <v>95</v>
      </c>
    </row>
    <row r="100" spans="1:3" ht="15">
      <c r="A100" s="17">
        <v>98</v>
      </c>
      <c r="B100" s="24" t="s">
        <v>147</v>
      </c>
      <c r="C100" s="17">
        <f t="shared" si="1"/>
        <v>98</v>
      </c>
    </row>
  </sheetData>
  <sheetProtection password="C621" sheet="1" objects="1" scenarios="1" selectLockedCells="1"/>
  <autoFilter ref="A1:B105"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Vinicius França Faria</dc:creator>
  <cp:keywords/>
  <dc:description/>
  <cp:lastModifiedBy>Pedro Lucas Cardoso Vieira</cp:lastModifiedBy>
  <cp:lastPrinted>2017-12-12T12:15:39Z</cp:lastPrinted>
  <dcterms:created xsi:type="dcterms:W3CDTF">2015-03-24T17:56:58Z</dcterms:created>
  <dcterms:modified xsi:type="dcterms:W3CDTF">2018-01-10T12:46:21Z</dcterms:modified>
  <cp:category/>
  <cp:version/>
  <cp:contentType/>
  <cp:contentStatus/>
</cp:coreProperties>
</file>