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8 - Material de Consumo\EM ELABORAÇÃO - Grupo 30.01 - Combustíveis e Lubrificantes Automotivos\Documentos upados\"/>
    </mc:Choice>
  </mc:AlternateContent>
  <bookViews>
    <workbookView xWindow="0" yWindow="0" windowWidth="20490" windowHeight="7620" firstSheet="1" activeTab="1"/>
  </bookViews>
  <sheets>
    <sheet name="Base de Dados 30.01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30.01'!$A$1:$J$169</definedName>
    <definedName name="_xlnm._FilterDatabase" localSheetId="2" hidden="1">'CÓDIGO DOS ÓRGÃOS'!$A$1:$B$1</definedName>
    <definedName name="_xlnm._FilterDatabase" localSheetId="1" hidden="1">'Respostas Órgãos'!$E$6:$O$24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15" i="2"/>
  <c r="D16" i="2"/>
  <c r="D17" i="2"/>
  <c r="D18" i="2"/>
  <c r="D19" i="2"/>
  <c r="D20" i="2"/>
  <c r="D21" i="2"/>
  <c r="D22" i="2"/>
  <c r="D23" i="2"/>
  <c r="D24" i="2"/>
  <c r="C14" i="2"/>
  <c r="C15" i="2"/>
  <c r="C16" i="2"/>
  <c r="C17" i="2"/>
  <c r="C18" i="2"/>
  <c r="C19" i="2"/>
  <c r="C20" i="2"/>
  <c r="C21" i="2"/>
  <c r="C22" i="2"/>
  <c r="C23" i="2"/>
  <c r="C24" i="2"/>
  <c r="A14" i="2"/>
  <c r="A15" i="2"/>
  <c r="A16" i="2"/>
  <c r="A17" i="2"/>
  <c r="A18" i="2"/>
  <c r="A19" i="2"/>
  <c r="A20" i="2"/>
  <c r="A21" i="2"/>
  <c r="A22" i="2"/>
  <c r="A23" i="2"/>
  <c r="A24" i="2"/>
  <c r="N4" i="2"/>
  <c r="K4" i="2"/>
  <c r="L12" i="2"/>
  <c r="O12" i="2" s="1"/>
  <c r="L17" i="2"/>
  <c r="O17" i="2" s="1"/>
  <c r="L15" i="2"/>
  <c r="O15" i="2" s="1"/>
  <c r="L14" i="2"/>
  <c r="O14" i="2" s="1"/>
  <c r="L7" i="2"/>
  <c r="O7" i="2" s="1"/>
  <c r="L23" i="2"/>
  <c r="O23" i="2" s="1"/>
  <c r="L22" i="2"/>
  <c r="O22" i="2" s="1"/>
  <c r="L21" i="2"/>
  <c r="O21" i="2" s="1"/>
  <c r="L18" i="2"/>
  <c r="O18" i="2" s="1"/>
  <c r="L10" i="2"/>
  <c r="O10" i="2" s="1"/>
  <c r="L13" i="2"/>
  <c r="N13" i="2" s="1"/>
  <c r="K12" i="2"/>
  <c r="K17" i="2"/>
  <c r="K15" i="2"/>
  <c r="K14" i="2"/>
  <c r="K7" i="2"/>
  <c r="K23" i="2"/>
  <c r="K22" i="2"/>
  <c r="K21" i="2"/>
  <c r="K18" i="2"/>
  <c r="K10" i="2"/>
  <c r="K13" i="2"/>
  <c r="H12" i="2"/>
  <c r="H17" i="2"/>
  <c r="H15" i="2"/>
  <c r="H14" i="2"/>
  <c r="H7" i="2"/>
  <c r="H23" i="2"/>
  <c r="H22" i="2"/>
  <c r="H21" i="2"/>
  <c r="H18" i="2"/>
  <c r="H10" i="2"/>
  <c r="H13" i="2"/>
  <c r="G12" i="2"/>
  <c r="G17" i="2"/>
  <c r="G15" i="2"/>
  <c r="G14" i="2"/>
  <c r="G7" i="2"/>
  <c r="G23" i="2"/>
  <c r="G22" i="2"/>
  <c r="G21" i="2"/>
  <c r="G18" i="2"/>
  <c r="G10" i="2"/>
  <c r="G13" i="2"/>
  <c r="N10" i="2" l="1"/>
  <c r="N22" i="2"/>
  <c r="N15" i="2"/>
  <c r="N21" i="2"/>
  <c r="N14" i="2"/>
  <c r="O13" i="2"/>
  <c r="N18" i="2"/>
  <c r="N23" i="2"/>
  <c r="N17" i="2"/>
  <c r="N7" i="2"/>
  <c r="N12" i="2"/>
  <c r="D12" i="2" l="1"/>
  <c r="A12" i="2"/>
  <c r="G24" i="2" l="1"/>
  <c r="H24" i="2"/>
  <c r="I24" i="2"/>
  <c r="J24" i="2"/>
  <c r="K24" i="2"/>
  <c r="C12" i="2" l="1"/>
  <c r="L24" i="2"/>
  <c r="N24" i="2" s="1"/>
  <c r="O24" i="2" l="1"/>
  <c r="H20" i="2"/>
  <c r="D7" i="2" l="1"/>
  <c r="G19" i="2" l="1"/>
  <c r="H19" i="2"/>
  <c r="I19" i="2"/>
  <c r="J19" i="2"/>
  <c r="K19" i="2"/>
  <c r="L19" i="2"/>
  <c r="G8" i="2"/>
  <c r="H8" i="2"/>
  <c r="I8" i="2"/>
  <c r="J8" i="2"/>
  <c r="K8" i="2"/>
  <c r="L8" i="2"/>
  <c r="G11" i="2"/>
  <c r="H11" i="2"/>
  <c r="I11" i="2"/>
  <c r="J11" i="2"/>
  <c r="K11" i="2"/>
  <c r="L11" i="2"/>
  <c r="G16" i="2"/>
  <c r="H16" i="2"/>
  <c r="I16" i="2"/>
  <c r="J16" i="2"/>
  <c r="K16" i="2"/>
  <c r="L16" i="2"/>
  <c r="G9" i="2"/>
  <c r="H9" i="2"/>
  <c r="I9" i="2"/>
  <c r="J9" i="2"/>
  <c r="K9" i="2"/>
  <c r="L9" i="2"/>
  <c r="L20" i="2"/>
  <c r="J20" i="2"/>
  <c r="K20" i="2" l="1"/>
  <c r="I20" i="2"/>
  <c r="H4" i="2"/>
  <c r="C8" i="2"/>
  <c r="C9" i="2"/>
  <c r="C10" i="2"/>
  <c r="C11" i="2"/>
  <c r="C13" i="2"/>
  <c r="C7" i="2"/>
  <c r="G20" i="2"/>
  <c r="D13" i="2"/>
  <c r="A13" i="2"/>
  <c r="D11" i="2"/>
  <c r="A11" i="2"/>
  <c r="D10" i="2"/>
  <c r="A10" i="2"/>
  <c r="D9" i="2"/>
  <c r="A9" i="2"/>
  <c r="D8" i="2"/>
  <c r="A8" i="2"/>
  <c r="A7" i="2"/>
  <c r="B12" i="2" l="1"/>
  <c r="B17" i="2"/>
  <c r="B21" i="2"/>
  <c r="B14" i="2"/>
  <c r="B18" i="2"/>
  <c r="B22" i="2"/>
  <c r="B16" i="2"/>
  <c r="B20" i="2"/>
  <c r="B24" i="2"/>
  <c r="B15" i="2"/>
  <c r="B19" i="2"/>
  <c r="B23" i="2"/>
  <c r="O20" i="2"/>
  <c r="N9" i="2"/>
  <c r="O11" i="2"/>
  <c r="B7" i="2"/>
  <c r="B8" i="2"/>
  <c r="B13" i="2"/>
  <c r="B11" i="2"/>
  <c r="B9" i="2"/>
  <c r="B10" i="2"/>
  <c r="N20" i="2" l="1"/>
  <c r="O9" i="2"/>
  <c r="O16" i="2"/>
  <c r="N16" i="2"/>
  <c r="N19" i="2"/>
  <c r="O19" i="2"/>
  <c r="N11" i="2"/>
  <c r="N8" i="2"/>
  <c r="O8" i="2"/>
</calcChain>
</file>

<file path=xl/sharedStrings.xml><?xml version="1.0" encoding="utf-8"?>
<sst xmlns="http://schemas.openxmlformats.org/spreadsheetml/2006/main" count="1145" uniqueCount="346">
  <si>
    <t>Código do Material</t>
  </si>
  <si>
    <t>Tipo</t>
  </si>
  <si>
    <t>Descrição do Material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</si>
  <si>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</si>
  <si>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</si>
  <si>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</si>
  <si>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</si>
  <si>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</si>
  <si>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</si>
  <si>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</si>
  <si>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</si>
  <si>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</si>
  <si>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</si>
  <si>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Qtd demandantes</t>
  </si>
  <si>
    <t>Soma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</si>
  <si>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</si>
  <si>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</si>
  <si>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</si>
  <si>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</si>
  <si>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</si>
  <si>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</si>
  <si>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</si>
  <si>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</si>
  <si>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</si>
  <si>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</si>
  <si>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</si>
  <si>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</si>
  <si>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</si>
  <si>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</si>
  <si>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</si>
  <si>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</si>
  <si>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</si>
  <si>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</si>
  <si>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</si>
  <si>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</si>
  <si>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</si>
  <si>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</si>
  <si>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</si>
  <si>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</si>
  <si>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</si>
  <si>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</si>
  <si>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</si>
  <si>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</si>
  <si>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</si>
  <si>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</si>
  <si>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</si>
  <si>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</si>
  <si>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</si>
  <si>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SIA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</si>
  <si>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</si>
  <si>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</si>
  <si>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</si>
  <si>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</si>
  <si>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</si>
  <si>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</si>
  <si>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</si>
  <si>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</si>
  <si>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</si>
  <si>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</si>
  <si>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</si>
  <si>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</si>
  <si>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</si>
  <si>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</si>
  <si>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</si>
  <si>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</si>
  <si>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</si>
  <si>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</si>
  <si>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</si>
  <si>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</si>
  <si>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</si>
  <si>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</si>
  <si>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</si>
  <si>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</si>
  <si>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</si>
  <si>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</si>
  <si>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</si>
  <si>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</si>
  <si>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</si>
  <si>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</si>
  <si>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</si>
  <si>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</si>
  <si>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</si>
  <si>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</si>
  <si>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TCB - Sociedade de Transportes Coletivos de Brasília Ltda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</si>
  <si>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</si>
  <si>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</si>
  <si>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</si>
  <si>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</si>
  <si>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</si>
  <si>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</si>
  <si>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</si>
  <si>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SEDESTMIDH - Secretaria de Estado de Trabalho, Desenvolvimento Social, Mulheres, Igualdade Racial e Direitos Humanos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</si>
  <si>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</si>
  <si>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</si>
  <si>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</si>
  <si>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</si>
  <si>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</si>
  <si>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</si>
  <si>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</si>
  <si>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</si>
  <si>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</si>
  <si>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</si>
  <si>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</si>
  <si>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SEDICT - Secretaria de Estado de Economia, Desenvolvimento, Inovação, Ciência e Tecnologia</t>
  </si>
  <si>
    <t>BRB - Banco de Brasília</t>
  </si>
  <si>
    <t>COD - UO</t>
  </si>
  <si>
    <t>Unidade de Medida</t>
  </si>
  <si>
    <t>Cod. SICOP</t>
  </si>
  <si>
    <t>Descr. Órgão SICOP</t>
  </si>
  <si>
    <t>Consumo do Período 2016 / 2018</t>
  </si>
  <si>
    <t>Consumo Médio Mensal</t>
  </si>
  <si>
    <t>Consumo Médio Anual</t>
  </si>
  <si>
    <t>SEC - Secretaria de Estado de Cultura</t>
  </si>
  <si>
    <t>SECRIANCA - Secretaria de Estado de Políticas para Crianças, Adolescentes e Juventude</t>
  </si>
  <si>
    <t>Frasco</t>
  </si>
  <si>
    <r>
      <t xml:space="preserve">PLS Nº </t>
    </r>
    <r>
      <rPr>
        <b/>
        <sz val="12"/>
        <rFont val="Calibri"/>
        <family val="2"/>
        <scheme val="minor"/>
      </rPr>
      <t>0123/2018</t>
    </r>
  </si>
  <si>
    <t>PROC. SEI Nº 00410-00011330/2018-45</t>
  </si>
  <si>
    <t>3.3.90.30.01.02.0030.000005-01</t>
  </si>
  <si>
    <t>3.3.90.30.01.02.0030.000005-01 - 40</t>
  </si>
  <si>
    <t>ÓLEO LUBRIFICANTE MOTOR QUATRO TEMPOS, Combustível: Diesel, Nível Desempenho: API CF ou superior, Grau De Viscosidade: 15W40, Unidade De Fornecimento: Balde de 20 litros.</t>
  </si>
  <si>
    <t>Balde</t>
  </si>
  <si>
    <t>3.3.90.30.01.02.0028.000002-01</t>
  </si>
  <si>
    <t>3.3.90.30.01.02.0028.000002-01 - 40</t>
  </si>
  <si>
    <t>ÓLEO LUBRIFICANTE SINTÉTICO MOTORES GASOLINA E A ÁLCOOL SAE 5W30.</t>
  </si>
  <si>
    <t>ÓLEO LUBRIFICANTE SINTÉTICO MOTORES GASOLINA E A ÁLCOOL, Nível Desempenho: API - SL/SM/SN ou superior, Grau Viscosidade: SAE 5W30.</t>
  </si>
  <si>
    <t>Litro</t>
  </si>
  <si>
    <t>3.3.90.30.01.02.0003.000021-01</t>
  </si>
  <si>
    <t>3.3.90.30.01.02.0003.000021-01 - 40</t>
  </si>
  <si>
    <t>ÓLEO LUBRIFICANTE MULTIVISCOSO MOTORES GASOLINA E A ÁLCOOL SAE 20W/50.</t>
  </si>
  <si>
    <t>ÓLEO LUBRIFICANTE MULTIVISCOSO MOTORES GASOLINA E A ÁLCOOL,Nível Desempenho: API-SJ ou superior, Grau Viscosidade: SAE 20W/50.</t>
  </si>
  <si>
    <t>3.3.90.30.01.02.0005.000028-01</t>
  </si>
  <si>
    <t>3.3.90.30.01.02.0005.000028-01 - 40</t>
  </si>
  <si>
    <t>ÓLEO LUBRIFICANTE MOTOR DIESEL  SAE - 40 W.</t>
  </si>
  <si>
    <t>ÓLEO LUBRIFICANTE MOTOR DIESEL,Nível Desempenho: API - CD ou superior, Grau Viscosidade: SAE - 40 W, Características Adicionais: com aspiração natural, superalimentados, que operem em condições severas, Unidade De Fornecimento: frasco com 1 litro.</t>
  </si>
  <si>
    <t>3.3.90.30.01.02.0015.000007-02</t>
  </si>
  <si>
    <t>3.3.90.30.01.02.0015.000007-02 - 40</t>
  </si>
  <si>
    <t>ÓLEO HIDRÁULICO,Nível Especificação: GM e DEXRON II, III, II-D e ALLISON C-4 e FORD MERCON, Aplicação: tipo ATF para transmissões automáticas, Unidade De Fornecimento: frasco de 0,50 litros.</t>
  </si>
  <si>
    <t>3.3.90.30.01.05.0002.000003-01</t>
  </si>
  <si>
    <t>3.3.90.30.01.05.0002.000003-01 - 40</t>
  </si>
  <si>
    <t>FLUIDO DE FREIO  DOT 3</t>
  </si>
  <si>
    <t>FLUIDO DE FREIO,Aplicação: Sistema hidráulico de frenagem, Classificação: DOT 3, Unidade De Fornecimento: Frasco com 500 ml.</t>
  </si>
  <si>
    <t>3.3.90.30.01.02.0003.000022-01</t>
  </si>
  <si>
    <t>3.3.90.30.01.02.0003.000022-01 - 40</t>
  </si>
  <si>
    <t>ÓLEO LUBRIFICANTE MULTIVISCOSO MOTORES GASOLINA E A ÁLCOOL  SAE 10W/40</t>
  </si>
  <si>
    <t>ÓLEO LUBRIFICANTE MULTIVISCOSO MOTORES GASOLINA E A ÁLCOOL,Nível Desempenho: API SN/SM ou superior, Grau Viscosidade: SAE 10W/40, Características Adicionais: Semisintético.</t>
  </si>
  <si>
    <t>3.3.90.30.01.02.0011.000019-01</t>
  </si>
  <si>
    <t>3.3.90.30.01.02.0011.000019-01 - 40</t>
  </si>
  <si>
    <t>ÓLEO LUBRIFICANTE MULTIVISCOSO MOTOR DIESEL SAE 15W40.</t>
  </si>
  <si>
    <t>ÓLEO LUBRIFICANTE MULTIVISCOSO MOTOR DIESEL, Nível Desempenho: API CF ou superior, Grau Viscosidade: SAE 15W40, Aplicação: Motores à diesel de alta potência, superalimentados ou turboalimentados, que operam em condições severas.</t>
  </si>
  <si>
    <t>3.3.90.30.01.02.0019.000007-01</t>
  </si>
  <si>
    <t>3.3.90.30.01.02.0019.000007-01 - 52</t>
  </si>
  <si>
    <t>ÓLEO LUBRIFICANTE SISTEMA TRANSMISSÃO CÂMBIO E DIFERENCIAL  SAE 90.</t>
  </si>
  <si>
    <t>ÓLEO LUBRIFICANTE SISTEMA TRANSMISSÃO CÂMBIO E DIFERENCIAL,Grau Viscosidade: SAE 90, Nível Desempenho: API - GL-5 ou superior, Unidade De Fornecimento: frasco com 1 litro.</t>
  </si>
  <si>
    <t>3.3.90.30.01.02.0014.000015-01</t>
  </si>
  <si>
    <t>3.3.90.30.01.02.0014.000015-01 - 53</t>
  </si>
  <si>
    <t>ÓLEO LUBRIFICANTE ENGRENAGENS HIPÓIDES  SAE 90.</t>
  </si>
  <si>
    <t>ÓLEO LUBRIFICANTE ENGRENAGENS HIPÓIDES,Nível Desempenho: API GL 5 ou superior, Grau Viscosidade: SAE 90, Unidade De Fornecimento: tambor de 200 litros</t>
  </si>
  <si>
    <t>Tambor</t>
  </si>
  <si>
    <t>3.3.90.30.01.02.0011.000021-01</t>
  </si>
  <si>
    <t>3.3.90.30.01.02.0011.000021-01 - 53</t>
  </si>
  <si>
    <t>ÓLEO LUBRIFICANTE MULTIVISCOSO MOTOR DIESEL  SAE - 15W/40.</t>
  </si>
  <si>
    <t>ÓLEO LUBRIFICANTE MULTIVISCOSO MOTOR DIESEL, Nível Desempenho: API-CF-4/SH ou superior, Grau Viscosidade: SAE - 15W/40, Unidade De Fornecimento: tambor de 200 litros.</t>
  </si>
  <si>
    <t>3.3.90.30.01.02.0002.000011-01</t>
  </si>
  <si>
    <t>3.3.90.30.01.02.0002.000011-01 - 53</t>
  </si>
  <si>
    <t>ÓLEO LUBRIFICANTE MOTOR DOIS TEMPOS,Combustível: Gasolina, Nível Desempenho: API TC ou superior, Grau Viscosidade: SAE 30.</t>
  </si>
  <si>
    <t>3.3.90.30.01.02.0030.000005-01 - 53</t>
  </si>
  <si>
    <t>3.3.90.30.01.05.0001.000002-01</t>
  </si>
  <si>
    <t>3.3.90.30.01.05.0001.000002-01 - 53</t>
  </si>
  <si>
    <t>AGENTE REDUTOR LÍQUIDO galão com 20 litros.</t>
  </si>
  <si>
    <t>AGENTE REDUTOR LÍQUIDO,Tipo: aditivo, Aplicação: redução de emissões nox para gases de escape em veículos equipados com sistema SCR, Composição: 67,5% de água desmineralizada e 32,5% de uréia, Unidade De Fornecimento: galão com 20 litros.</t>
  </si>
  <si>
    <t>Galão</t>
  </si>
  <si>
    <t>3.3.90.30.01.02.0011.000021-01 - 54</t>
  </si>
  <si>
    <t>3.3.90.30.01.05.0002.000003-01 - 54</t>
  </si>
  <si>
    <t>3.3.90.30.01.02.0003.000021-01 - 56</t>
  </si>
  <si>
    <t>3.3.90.30.01.02.0014.000015-01 - 70</t>
  </si>
  <si>
    <t>3.3.90.30.01.03.0001.000010-01</t>
  </si>
  <si>
    <t>3.3.90.30.01.03.0001.000010-01 - 70</t>
  </si>
  <si>
    <t>GRAXA LUBRIFICANTE MÚLTIPLAS APLICAÇÕES AUTOMOTIVAS  Embalagem com 500 gramas.</t>
  </si>
  <si>
    <t>GRAXA LUBRIFICANTE MÚLTIPLAS APLICAÇÕES AUTOMOTIVAS,Composição: Á base de sabão de lítio, Unidade De Fornecimento: Embalagem com 500 gramas.</t>
  </si>
  <si>
    <t>Embalagem</t>
  </si>
  <si>
    <t>3.3.90.30.01.03.0001.000003-03</t>
  </si>
  <si>
    <t>3.3.90.30.01.03.0001.000003-03 - 70</t>
  </si>
  <si>
    <t>GRAXA LUBRIFICANTE MÚLTIPLAS APLICAÇÕES AUTOMOTIVAS, Composição: à base de sabão de cálcio, Grau Viscosidade: SAE NL GI-2, Aplicação: múltiplas aplicações automotivas, Unidade De Fornecimento: tambor de 170 quilogramas.</t>
  </si>
  <si>
    <t>3.3.90.30.01.02.0011.000021-01 - 70</t>
  </si>
  <si>
    <t>3.3.90.30.01.02.0030.000005-01 - 70</t>
  </si>
  <si>
    <t>3.3.90.30.01.02.0003.000021-01 - 70</t>
  </si>
  <si>
    <t>3.3.90.30.01.02.0003.000022-01 - 70</t>
  </si>
  <si>
    <t>3.3.90.30.01.02.0002.000011-01 - 70</t>
  </si>
  <si>
    <t>3.3.90.30.01.02.0020.000006-02</t>
  </si>
  <si>
    <t>3.3.90.30.01.02.0020.000006-02 - 70</t>
  </si>
  <si>
    <t>ÓLEO LUBRIFICANTE SISTEMA HIDRÁULICO,Grau Viscosidade: ISO 68, Aplicação: sistemas que operem em condições severas de pressão e temperatura, Unidade De Fornecimento: balde de 20 litros.</t>
  </si>
  <si>
    <t>3.3.90.30.01.05.0001.000002-01 - 70</t>
  </si>
  <si>
    <t>3.3.90.30.01.02.0015.000007-02 - 70</t>
  </si>
  <si>
    <t>3.3.90.30.01.02.0028.000002-01 - 70</t>
  </si>
  <si>
    <t>3.3.90.30.01.02.0004.000016-01</t>
  </si>
  <si>
    <t>3.3.90.30.01.02.0004.000016-01 - 70</t>
  </si>
  <si>
    <t>ÓLEO LUBRIFICANTE MOTORES GASOLINA OU ÁLCOOL SAE 20W/40.</t>
  </si>
  <si>
    <t>ÓLEO LUBRIFICANTE MOTORES GASOLINA OU ÁLCOOL,Nível Desempenho: API - SH ou superior, Grau Viscosidade: SAE 20W/40, Características Adicionais: multiviscosidade de última geração, Unidade De Fornecimento: frasco de 1 litro.</t>
  </si>
  <si>
    <t>3.3.90.30.01.02.0005.000028-01 - 70</t>
  </si>
  <si>
    <t>3.3.90.30.01.02.0011.000019-01 - 70</t>
  </si>
  <si>
    <t>3.3.90.30.01.02.0011.000020-01</t>
  </si>
  <si>
    <t>3.3.90.30.01.02.0011.000020-01 - 70</t>
  </si>
  <si>
    <t>ÓLEO LUBRIFICANTE MULTIVISCOSO MOTOR DIESEL SAE40.</t>
  </si>
  <si>
    <t>ÓLEO LUBRIFICANTE MULTIVISCOSO MOTOR DIESEL,Nível Desempenho: API-CF ou superior, Grau Viscosidade: SAE40, Aplicação: Motores à diesel de alta potência, superalimentados ou turboalimentados, que operam em condições severas.</t>
  </si>
  <si>
    <t>3.3.90.30.01.02.0011.000021-01 - 72</t>
  </si>
  <si>
    <t>3.3.90.30.01.02.0004.000016-01 - 72</t>
  </si>
  <si>
    <t>3.3.90.30.01.02.0011.000019-01 - 72</t>
  </si>
  <si>
    <t>3.3.90.30.01.02.0028.000002-01 - 72</t>
  </si>
  <si>
    <t>3.3.90.30.01.02.0011.000021-01 - 112</t>
  </si>
  <si>
    <t>3.3.90.30.01.02.0014.000015-01 - 113</t>
  </si>
  <si>
    <t>3.3.90.30.01.03.0001.000003-03 - 113</t>
  </si>
  <si>
    <t>3.3.90.30.01.02.0030.000005-01 - 113</t>
  </si>
  <si>
    <t>3.3.90.30.01.05.0002.000003-01 - 113</t>
  </si>
  <si>
    <t>3.3.90.30.01.03.0001.000010-01 - 113</t>
  </si>
  <si>
    <t>3.3.90.30.01.02.0028.000002-01 - 113</t>
  </si>
  <si>
    <t>3.3.90.30.01.02.0019.000007-01 - 113</t>
  </si>
  <si>
    <t>3.3.90.30.01.02.0011.000019-01 - 113</t>
  </si>
  <si>
    <t>3.3.90.30.01.02.0014.000015-01 - 131</t>
  </si>
  <si>
    <t>3.3.90.30.01.02.0011.000020-01 - 131</t>
  </si>
  <si>
    <t>3.3.90.30.01.02.0019.000007-01 - 131</t>
  </si>
  <si>
    <t>3.3.90.30.01.02.0011.000021-01 - 132</t>
  </si>
  <si>
    <t>3.3.90.30.01.02.0014.000015-01 - 132</t>
  </si>
  <si>
    <t>3.3.90.30.01.03.0001.000003-03 - 132</t>
  </si>
  <si>
    <t>3.3.90.30.01.03.0001.000010-01 - 132</t>
  </si>
  <si>
    <t>3.3.90.30.01.02.0003.000021-01 - 132</t>
  </si>
  <si>
    <t>3.3.90.30.01.02.0020.000006-02 - 132</t>
  </si>
  <si>
    <t>3.3.90.30.01.02.0004.000016-01 - 132</t>
  </si>
  <si>
    <t>3.3.90.30.01.02.0030.000005-01 - 132</t>
  </si>
  <si>
    <t>3.3.90.30.01.02.0002.000011-01 - 132</t>
  </si>
  <si>
    <t>3.3.90.30.01.02.0019.000007-01 - 132</t>
  </si>
  <si>
    <t>3.3.90.30.01.05.0002.000003-01 - 132</t>
  </si>
  <si>
    <t>3.3.90.30.01.02.0011.000020-01 - 132</t>
  </si>
  <si>
    <t>3.3.90.30.01.02.0015.000007-02 - 132</t>
  </si>
  <si>
    <t>3.3.90.30.01.03.0001.000003-03 - 133</t>
  </si>
  <si>
    <t>3.3.90.30.01.02.0011.000021-01 - 133</t>
  </si>
  <si>
    <t>3.3.90.30.01.02.0014.000015-01 - 133</t>
  </si>
  <si>
    <t>3.3.90.30.01.02.0020.000006-02 - 133</t>
  </si>
  <si>
    <t>3.3.90.30.01.05.0001.000002-01 - 133</t>
  </si>
  <si>
    <t>3.3.90.30.01.02.0030.000005-01 - 133</t>
  </si>
  <si>
    <t>3.3.90.30.01.02.0005.000028-01 - 133</t>
  </si>
  <si>
    <t>3.3.90.30.01.02.0011.000019-01 - 133</t>
  </si>
  <si>
    <t>3.3.90.30.01.02.0011.000020-01 - 133</t>
  </si>
  <si>
    <t>3.3.90.30.01.02.0019.000007-01 - 133</t>
  </si>
  <si>
    <t>3.3.90.30.01.03.0001.000010-01 - 133</t>
  </si>
  <si>
    <t>3.3.90.30.01.03.0001.000010-01 - 134</t>
  </si>
  <si>
    <t>3.3.90.30.01.02.0002.000011-01 - 134</t>
  </si>
  <si>
    <t>3.3.90.30.01.02.0003.000022-01 - 134</t>
  </si>
  <si>
    <t>3.3.90.30.01.02.0003.000021-01 - 136</t>
  </si>
  <si>
    <t>3.3.90.30.01.02.0020.000006-02 - 137</t>
  </si>
  <si>
    <t>3.3.90.30.01.05.0002.000003-01 - 137</t>
  </si>
  <si>
    <t>3.3.90.30.01.02.0019.000007-01 - 137</t>
  </si>
  <si>
    <t>3.3.90.30.01.03.0001.000010-01 - 137</t>
  </si>
  <si>
    <t>3.3.90.30.01.02.0002.000011-01 - 137</t>
  </si>
  <si>
    <t>3.3.90.30.01.02.0011.000020-01 - 137</t>
  </si>
  <si>
    <t>3.3.90.30.01.02.0005.000028-01 - 137</t>
  </si>
  <si>
    <t>3.3.90.30.01.02.0004.000016-01 - 137</t>
  </si>
  <si>
    <t>3.3.90.30.01.02.0003.000021-01 - 138</t>
  </si>
  <si>
    <t>3.3.90.30.01.02.0030.000005-01 - 140</t>
  </si>
  <si>
    <t>3.3.90.30.01.02.0014.000015-01 - 142</t>
  </si>
  <si>
    <t>3.3.90.30.01.02.0015.000007-02 - 142</t>
  </si>
  <si>
    <t>3.3.90.30.01.02.0019.000007-01 - 142</t>
  </si>
  <si>
    <t>3.3.90.30.01.02.0020.000006-02 - 142</t>
  </si>
  <si>
    <t>3.3.90.30.01.03.0001.000010-01 - 142</t>
  </si>
  <si>
    <t>3.3.90.30.01.05.0002.000003-01 - 142</t>
  </si>
  <si>
    <t>3.3.90.30.01.02.0002.000011-01 - 142</t>
  </si>
  <si>
    <t>3.3.90.30.01.02.0005.000028-01 - 142</t>
  </si>
  <si>
    <t>3.3.90.30.01.02.0011.000020-01 - 142</t>
  </si>
  <si>
    <t>3.3.90.30.01.03.0001.000003-03 - 142</t>
  </si>
  <si>
    <t>3.3.90.30.01.02.0030.000005-01 - 142</t>
  </si>
  <si>
    <t>3.3.90.30.01.02.0011.000021-01 - 144</t>
  </si>
  <si>
    <t>3.3.90.30.01.02.0014.000015-01 - 144</t>
  </si>
  <si>
    <t>3.3.90.30.01.03.0001.000003-03 - 144</t>
  </si>
  <si>
    <t>3.3.90.30.01.02.0020.000006-02 - 144</t>
  </si>
  <si>
    <t>3.3.90.30.01.02.0030.000005-01 - 144</t>
  </si>
  <si>
    <t>3.3.90.30.01.05.0002.000003-01 - 144</t>
  </si>
  <si>
    <t>3.3.90.30.01.02.0002.000011-01 - 144</t>
  </si>
  <si>
    <t>3.3.90.30.01.02.0004.000016-01 - 144</t>
  </si>
  <si>
    <t>3.3.90.30.01.02.0015.000007-02 - 144</t>
  </si>
  <si>
    <t>3.3.90.30.01.02.0019.000007-01 - 144</t>
  </si>
  <si>
    <t>3.3.90.30.01.02.0015.000007-02 - 147</t>
  </si>
  <si>
    <t>3.3.90.30.01.02.0019.000007-01 - 147</t>
  </si>
  <si>
    <t>3.3.90.30.01.05.0002.000003-01 - 147</t>
  </si>
  <si>
    <t>3.3.90.30.01.03.0001.000003-03 - 147</t>
  </si>
  <si>
    <t>3.3.90.30.01.02.0030.000005-01 - 147</t>
  </si>
  <si>
    <t>3.3.90.30.01.02.0020.000006-02 - 147</t>
  </si>
  <si>
    <t>3.3.90.30.01.02.0002.000011-01 - 147</t>
  </si>
  <si>
    <t>3.3.90.30.01.02.0011.000021-01 - 148</t>
  </si>
  <si>
    <t>3.3.90.30.01.02.0019.000007-01 - 148</t>
  </si>
  <si>
    <t>3.3.90.30.01.02.0020.000006-02 - 148</t>
  </si>
  <si>
    <t>3.3.90.30.01.02.0004.000016-01 - 148</t>
  </si>
  <si>
    <t>3.3.90.30.01.02.0030.000005-01 - 148</t>
  </si>
  <si>
    <t>3.3.90.30.01.02.0011.000019-01 - 148</t>
  </si>
  <si>
    <t>3.3.90.30.01.02.0028.000002-01 - 148</t>
  </si>
  <si>
    <t>3.3.90.30.01.02.0030.000005-01 - 149</t>
  </si>
  <si>
    <t>3.3.90.30.01.02.0011.000021-01 - 149</t>
  </si>
  <si>
    <t>3.3.90.30.01.03.0001.000003-03 - 149</t>
  </si>
  <si>
    <t>3.3.90.30.01.02.0005.000028-01 - 149</t>
  </si>
  <si>
    <t>3.3.90.30.01.02.0004.000016-01 - 149</t>
  </si>
  <si>
    <t>3.3.90.30.01.02.0011.000019-01 - 149</t>
  </si>
  <si>
    <t>3.3.90.30.01.02.0028.000002-01 - 149</t>
  </si>
  <si>
    <t>3.3.90.30.01.02.0019.000007-01 - 150</t>
  </si>
  <si>
    <t>3.3.90.30.01.02.0020.000006-02 - 195</t>
  </si>
  <si>
    <t>3.3.90.30.01.02.0003.000021-01 - 195</t>
  </si>
  <si>
    <t>3.3.90.30.01.05.0002.000003-01 - 195</t>
  </si>
  <si>
    <t>3.3.90.30.01.02.0004.000016-01 - 195</t>
  </si>
  <si>
    <t>3.3.90.30.01.03.0001.000010-01 - 195</t>
  </si>
  <si>
    <t>3.3.90.30.01.02.0019.000007-01 - 195</t>
  </si>
  <si>
    <t>3.3.90.30.01.02.0011.000019-01 - 195</t>
  </si>
  <si>
    <t>3.3.90.30.01.02.0015.000007-02 - 195</t>
  </si>
  <si>
    <t>3.3.90.30.01.02.0002.000011-01 - 195</t>
  </si>
  <si>
    <t>3.3.90.30.01.05.0001.000002-01 - 196</t>
  </si>
  <si>
    <t>3.3.90.30.01.02.0011.000020-01 - 196</t>
  </si>
  <si>
    <t>3.3.90.30.01.05.0002.000003-01 - 196</t>
  </si>
  <si>
    <t>3.3.90.30.01.02.0011.000019-01 - 196</t>
  </si>
  <si>
    <t>3.3.90.30.01.02.0030.000005-01 - 196</t>
  </si>
  <si>
    <t>3.3.90.30.01.02.0011.000019-01 - 197</t>
  </si>
  <si>
    <t>3.3.90.30.01.02.0028.000002-01 - 300</t>
  </si>
  <si>
    <t>3.3.90.30.01.02.0002.000011-01 - 304</t>
  </si>
  <si>
    <t>3.3.90.30.01.02.0002.000011-01 - 306</t>
  </si>
  <si>
    <t>3.3.90.30.01.02.0002.000011-01 - 366</t>
  </si>
  <si>
    <t>3.3.90.30.01.02.0003.000021-01 - 366</t>
  </si>
  <si>
    <t>3.3.90.30.01.02.0003.000022-01 - 366</t>
  </si>
  <si>
    <t>3.3.90.30.01.02.0004.000016-01 - 366</t>
  </si>
  <si>
    <t>3.3.90.30.01.02.0005.000028-01 - 366</t>
  </si>
  <si>
    <t>3.3.90.30.01.02.0019.000007-01 - 366</t>
  </si>
  <si>
    <t>3.3.90.30.01.02.0028.000002-01 - 366</t>
  </si>
  <si>
    <t>3.3.90.30.01.05.0002.000003-01 - 366</t>
  </si>
  <si>
    <t>3.3.90.30.01.03.0001.000010-01 - 366</t>
  </si>
  <si>
    <t>3.3.90.30.01.02.0002.000011-01 - 367</t>
  </si>
  <si>
    <t>3.3.90.30.01.02.0011.000019-01 - 390</t>
  </si>
  <si>
    <t>3.3.90.30.01.02.0005.000028-01 - 391</t>
  </si>
  <si>
    <t>3.3.90.30.01.02.0011.000019-01 - 391</t>
  </si>
  <si>
    <t>3.3.90.30.01.02.0002.000011-01 - 391</t>
  </si>
  <si>
    <t>3.3.90.30.01.03.0001.000010-01 - 391</t>
  </si>
  <si>
    <t>3.3.90.30.01.03.0001.000003-03 - 410</t>
  </si>
  <si>
    <t>3.3.90.30.01.05.0002.000003-01 - 410</t>
  </si>
  <si>
    <t>3.3.90.30.01.02.0028.000002-01 - 410</t>
  </si>
  <si>
    <t>3.3.90.30.01.02.0015.000007-02 - 417</t>
  </si>
  <si>
    <t>SECRIA - Secretaria de Estado de Políticas para Crianças, Adolescentes e Juventude</t>
  </si>
  <si>
    <t>3.3.90.30.01.02.0030.000005-01 - 417</t>
  </si>
  <si>
    <t>ÓLEO LUBRIFICANTE SISTEMA HIDRÁULICO, ISO 68, 20 litros.</t>
  </si>
  <si>
    <t>ÓLEO LUBRIFICANTE MOTOR QUATRO TEMPOS, DIESEL, 15W40, 20 litros.</t>
  </si>
  <si>
    <t>GRAXA LUBRIFICANTE MÚLTIPLAS APLICAÇÕES AUTOMOTIVAS SAE NL GI-2, 170 quilogramas.</t>
  </si>
  <si>
    <t>Abertura dia 21/09/2018</t>
  </si>
  <si>
    <t>ÓLEO LUBRIFICANTE MOTOR DOIS TEMPOS, GASOLINA, SAE 30.</t>
  </si>
  <si>
    <t>ÓLEO HIDRÁULICO GM e DEXRON II, III, II-D e ALLISON C-4 e FORD MERCON, TIPO: ATF.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</si>
</sst>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&quot; Itens Respondidos&quot;"/>
    <numFmt numFmtId="165" formatCode="0&quot; Itens Sem Resposta&quot;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</cellStyleXfs>
  <cellXfs count="73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2" fillId="0" borderId="0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0" fillId="0" borderId="12" xfId="0" applyFill="1" applyBorder="1" applyProtection="1"/>
    <xf numFmtId="164" fontId="0" fillId="0" borderId="0" xfId="0" applyNumberFormat="1" applyBorder="1" applyAlignment="1" applyProtection="1"/>
    <xf numFmtId="0" fontId="0" fillId="0" borderId="0" xfId="0" applyFill="1" applyBorder="1" applyProtection="1"/>
    <xf numFmtId="0" fontId="0" fillId="5" borderId="0" xfId="0" applyFill="1" applyProtection="1"/>
    <xf numFmtId="0" fontId="0" fillId="3" borderId="13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3" fontId="0" fillId="0" borderId="0" xfId="0" applyNumberFormat="1" applyProtection="1"/>
    <xf numFmtId="0" fontId="0" fillId="6" borderId="16" xfId="0" applyFill="1" applyBorder="1" applyAlignment="1" applyProtection="1">
      <alignment horizontal="center" vertical="center" wrapText="1"/>
    </xf>
    <xf numFmtId="0" fontId="0" fillId="6" borderId="17" xfId="0" applyFill="1" applyBorder="1" applyAlignment="1" applyProtection="1">
      <alignment horizontal="left" vertical="center" wrapText="1"/>
    </xf>
    <xf numFmtId="166" fontId="0" fillId="6" borderId="17" xfId="1" applyNumberFormat="1" applyFont="1" applyFill="1" applyBorder="1" applyAlignment="1" applyProtection="1">
      <alignment horizontal="left" vertical="center" wrapText="1"/>
    </xf>
    <xf numFmtId="0" fontId="0" fillId="6" borderId="17" xfId="0" applyFill="1" applyBorder="1" applyAlignment="1" applyProtection="1">
      <alignment horizontal="center" vertical="center" wrapText="1"/>
    </xf>
    <xf numFmtId="3" fontId="0" fillId="0" borderId="17" xfId="1" applyNumberFormat="1" applyFont="1" applyBorder="1" applyAlignment="1" applyProtection="1">
      <alignment horizontal="center" vertical="center" wrapText="1"/>
    </xf>
    <xf numFmtId="3" fontId="0" fillId="6" borderId="17" xfId="0" applyNumberFormat="1" applyFill="1" applyBorder="1" applyAlignment="1" applyProtection="1">
      <alignment horizontal="center" vertical="center"/>
    </xf>
    <xf numFmtId="3" fontId="0" fillId="0" borderId="17" xfId="0" applyNumberFormat="1" applyBorder="1" applyAlignment="1" applyProtection="1">
      <alignment horizontal="center" vertical="center"/>
      <protection locked="0"/>
    </xf>
    <xf numFmtId="9" fontId="0" fillId="6" borderId="18" xfId="2" applyFont="1" applyFill="1" applyBorder="1" applyAlignment="1" applyProtection="1">
      <alignment horizontal="center" vertical="center"/>
    </xf>
    <xf numFmtId="0" fontId="2" fillId="0" borderId="0" xfId="3" applyFont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/>
    </xf>
    <xf numFmtId="0" fontId="8" fillId="7" borderId="0" xfId="0" applyNumberFormat="1" applyFont="1" applyFill="1" applyAlignment="1">
      <alignment horizontal="left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vertical="center" wrapText="1"/>
    </xf>
    <xf numFmtId="0" fontId="8" fillId="0" borderId="17" xfId="0" applyNumberFormat="1" applyFont="1" applyFill="1" applyBorder="1" applyAlignment="1">
      <alignment horizontal="left" vertical="top" wrapText="1"/>
    </xf>
    <xf numFmtId="0" fontId="8" fillId="0" borderId="17" xfId="0" applyNumberFormat="1" applyFont="1" applyFill="1" applyBorder="1" applyAlignment="1">
      <alignment horizontal="center" vertical="center" wrapText="1"/>
    </xf>
    <xf numFmtId="0" fontId="8" fillId="7" borderId="17" xfId="0" applyNumberFormat="1" applyFont="1" applyFill="1" applyBorder="1" applyAlignment="1">
      <alignment horizontal="center" vertical="center"/>
    </xf>
    <xf numFmtId="0" fontId="9" fillId="0" borderId="0" xfId="0" applyNumberFormat="1" applyFont="1"/>
    <xf numFmtId="0" fontId="8" fillId="7" borderId="0" xfId="0" applyNumberFormat="1" applyFont="1" applyFill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right" vertical="center" wrapText="1"/>
    </xf>
    <xf numFmtId="0" fontId="3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left" vertical="top" wrapText="1"/>
    </xf>
    <xf numFmtId="0" fontId="3" fillId="3" borderId="10" xfId="0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11" fillId="0" borderId="17" xfId="0" applyNumberFormat="1" applyFont="1" applyBorder="1" applyAlignment="1">
      <alignment horizontal="center" vertical="center" wrapText="1"/>
    </xf>
    <xf numFmtId="0" fontId="11" fillId="0" borderId="0" xfId="0" applyNumberFormat="1" applyFont="1"/>
    <xf numFmtId="0" fontId="11" fillId="0" borderId="17" xfId="0" applyNumberFormat="1" applyFont="1" applyBorder="1" applyAlignment="1">
      <alignment vertical="center" wrapText="1"/>
    </xf>
    <xf numFmtId="0" fontId="12" fillId="0" borderId="17" xfId="0" applyNumberFormat="1" applyFont="1" applyFill="1" applyBorder="1" applyAlignment="1">
      <alignment horizontal="center" vertical="center" wrapText="1"/>
    </xf>
    <xf numFmtId="0" fontId="0" fillId="0" borderId="17" xfId="0" applyBorder="1" applyProtection="1"/>
    <xf numFmtId="166" fontId="0" fillId="6" borderId="0" xfId="1" applyNumberFormat="1" applyFont="1" applyFill="1" applyBorder="1" applyAlignment="1" applyProtection="1">
      <alignment horizontal="left" vertical="center" wrapText="1"/>
    </xf>
    <xf numFmtId="0" fontId="0" fillId="6" borderId="17" xfId="0" applyFill="1" applyBorder="1" applyAlignment="1" applyProtection="1">
      <alignment vertical="top" wrapText="1"/>
    </xf>
    <xf numFmtId="0" fontId="0" fillId="6" borderId="17" xfId="0" applyFill="1" applyBorder="1" applyAlignment="1" applyProtection="1">
      <alignment vertical="center" wrapText="1"/>
    </xf>
  </cellXfs>
  <cellStyles count="5">
    <cellStyle name="Normal" xfId="0" builtinId="0"/>
    <cellStyle name="Normal 2" xfId="4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 filterMode="1"/>
  <dimension ref="A1:K363"/>
  <sheetViews>
    <sheetView zoomScaleNormal="100" workbookViewId="0">
      <selection activeCell="D105" sqref="D105"/>
    </sheetView>
  </sheetViews>
  <sheetFormatPr defaultRowHeight="12.75" x14ac:dyDescent="0.2"/>
  <cols>
    <col min="1" max="1" width="27.140625" style="36" bestFit="1" customWidth="1"/>
    <col min="2" max="2" width="31.7109375" style="36" bestFit="1" customWidth="1"/>
    <col min="3" max="3" width="21.7109375" style="66" customWidth="1"/>
    <col min="4" max="4" width="67.5703125" style="36" customWidth="1"/>
    <col min="5" max="5" width="10" style="36" customWidth="1"/>
    <col min="6" max="6" width="12.28515625" style="36" bestFit="1" customWidth="1"/>
    <col min="7" max="7" width="36" style="36" customWidth="1"/>
    <col min="8" max="8" width="15" style="36" customWidth="1"/>
    <col min="9" max="10" width="15.42578125" style="36" customWidth="1"/>
    <col min="11" max="11" width="9.140625" style="38"/>
    <col min="12" max="16384" width="9.140625" style="36"/>
  </cols>
  <sheetData>
    <row r="1" spans="1:11" s="30" customFormat="1" ht="36" x14ac:dyDescent="0.2">
      <c r="A1" s="28" t="s">
        <v>0</v>
      </c>
      <c r="B1" s="28" t="s">
        <v>105</v>
      </c>
      <c r="C1" s="28" t="s">
        <v>1</v>
      </c>
      <c r="D1" s="29" t="s">
        <v>2</v>
      </c>
      <c r="E1" s="28" t="s">
        <v>106</v>
      </c>
      <c r="F1" s="29" t="s">
        <v>107</v>
      </c>
      <c r="G1" s="29" t="s">
        <v>108</v>
      </c>
      <c r="H1" s="28" t="s">
        <v>109</v>
      </c>
      <c r="I1" s="28" t="s">
        <v>110</v>
      </c>
      <c r="J1" s="28" t="s">
        <v>111</v>
      </c>
      <c r="K1" s="37"/>
    </row>
    <row r="2" spans="1:11" s="30" customFormat="1" ht="36" hidden="1" x14ac:dyDescent="0.2">
      <c r="A2" s="31" t="s">
        <v>117</v>
      </c>
      <c r="B2" s="31" t="s">
        <v>118</v>
      </c>
      <c r="C2" s="32" t="s">
        <v>341</v>
      </c>
      <c r="D2" s="33" t="s">
        <v>119</v>
      </c>
      <c r="E2" s="34" t="s">
        <v>120</v>
      </c>
      <c r="F2" s="34">
        <v>40</v>
      </c>
      <c r="G2" s="34" t="s">
        <v>93</v>
      </c>
      <c r="H2" s="35"/>
      <c r="I2" s="35"/>
      <c r="J2" s="35">
        <v>0</v>
      </c>
      <c r="K2" s="37"/>
    </row>
    <row r="3" spans="1:11" s="30" customFormat="1" ht="48" hidden="1" x14ac:dyDescent="0.2">
      <c r="A3" s="31" t="s">
        <v>121</v>
      </c>
      <c r="B3" s="31" t="s">
        <v>122</v>
      </c>
      <c r="C3" s="32" t="s">
        <v>123</v>
      </c>
      <c r="D3" s="33" t="s">
        <v>124</v>
      </c>
      <c r="E3" s="34" t="s">
        <v>125</v>
      </c>
      <c r="F3" s="34">
        <v>40</v>
      </c>
      <c r="G3" s="34" t="s">
        <v>93</v>
      </c>
      <c r="H3" s="35"/>
      <c r="I3" s="35"/>
      <c r="J3" s="35">
        <v>0</v>
      </c>
      <c r="K3" s="37"/>
    </row>
    <row r="4" spans="1:11" s="30" customFormat="1" ht="60" hidden="1" x14ac:dyDescent="0.2">
      <c r="A4" s="31" t="s">
        <v>126</v>
      </c>
      <c r="B4" s="31" t="s">
        <v>127</v>
      </c>
      <c r="C4" s="32" t="s">
        <v>128</v>
      </c>
      <c r="D4" s="33" t="s">
        <v>129</v>
      </c>
      <c r="E4" s="34" t="s">
        <v>125</v>
      </c>
      <c r="F4" s="34">
        <v>40</v>
      </c>
      <c r="G4" s="34" t="s">
        <v>93</v>
      </c>
      <c r="H4" s="35"/>
      <c r="I4" s="35"/>
      <c r="J4" s="35">
        <v>0</v>
      </c>
      <c r="K4" s="37"/>
    </row>
    <row r="5" spans="1:11" s="30" customFormat="1" ht="48" hidden="1" x14ac:dyDescent="0.2">
      <c r="A5" s="31" t="s">
        <v>130</v>
      </c>
      <c r="B5" s="31" t="s">
        <v>131</v>
      </c>
      <c r="C5" s="32" t="s">
        <v>132</v>
      </c>
      <c r="D5" s="33" t="s">
        <v>133</v>
      </c>
      <c r="E5" s="34" t="s">
        <v>114</v>
      </c>
      <c r="F5" s="34">
        <v>40</v>
      </c>
      <c r="G5" s="34" t="s">
        <v>93</v>
      </c>
      <c r="H5" s="35"/>
      <c r="I5" s="35"/>
      <c r="J5" s="35">
        <v>0</v>
      </c>
      <c r="K5" s="37"/>
    </row>
    <row r="6" spans="1:11" s="30" customFormat="1" ht="48" hidden="1" x14ac:dyDescent="0.2">
      <c r="A6" s="31" t="s">
        <v>134</v>
      </c>
      <c r="B6" s="31" t="s">
        <v>135</v>
      </c>
      <c r="C6" s="32" t="s">
        <v>345</v>
      </c>
      <c r="D6" s="33" t="s">
        <v>136</v>
      </c>
      <c r="E6" s="34" t="s">
        <v>114</v>
      </c>
      <c r="F6" s="34">
        <v>40</v>
      </c>
      <c r="G6" s="34" t="s">
        <v>93</v>
      </c>
      <c r="H6" s="35"/>
      <c r="I6" s="35"/>
      <c r="J6" s="35">
        <v>0</v>
      </c>
      <c r="K6" s="37"/>
    </row>
    <row r="7" spans="1:11" s="30" customFormat="1" ht="24" x14ac:dyDescent="0.2">
      <c r="A7" s="31" t="s">
        <v>137</v>
      </c>
      <c r="B7" s="31" t="s">
        <v>138</v>
      </c>
      <c r="C7" s="32" t="s">
        <v>139</v>
      </c>
      <c r="D7" s="33" t="s">
        <v>140</v>
      </c>
      <c r="E7" s="34" t="s">
        <v>114</v>
      </c>
      <c r="F7" s="34">
        <v>40</v>
      </c>
      <c r="G7" s="34" t="s">
        <v>93</v>
      </c>
      <c r="H7" s="35"/>
      <c r="I7" s="35"/>
      <c r="J7" s="35">
        <v>0</v>
      </c>
      <c r="K7" s="37"/>
    </row>
    <row r="8" spans="1:11" s="30" customFormat="1" ht="60" hidden="1" x14ac:dyDescent="0.2">
      <c r="A8" s="31" t="s">
        <v>141</v>
      </c>
      <c r="B8" s="31" t="s">
        <v>142</v>
      </c>
      <c r="C8" s="32" t="s">
        <v>143</v>
      </c>
      <c r="D8" s="33" t="s">
        <v>144</v>
      </c>
      <c r="E8" s="34" t="s">
        <v>125</v>
      </c>
      <c r="F8" s="34">
        <v>40</v>
      </c>
      <c r="G8" s="34" t="s">
        <v>93</v>
      </c>
      <c r="H8" s="35"/>
      <c r="I8" s="35"/>
      <c r="J8" s="35">
        <v>0</v>
      </c>
      <c r="K8" s="37"/>
    </row>
    <row r="9" spans="1:11" s="30" customFormat="1" ht="48" hidden="1" x14ac:dyDescent="0.2">
      <c r="A9" s="31" t="s">
        <v>145</v>
      </c>
      <c r="B9" s="31" t="s">
        <v>146</v>
      </c>
      <c r="C9" s="32" t="s">
        <v>147</v>
      </c>
      <c r="D9" s="33" t="s">
        <v>148</v>
      </c>
      <c r="E9" s="34" t="s">
        <v>125</v>
      </c>
      <c r="F9" s="34">
        <v>40</v>
      </c>
      <c r="G9" s="34" t="s">
        <v>93</v>
      </c>
      <c r="H9" s="35"/>
      <c r="I9" s="35"/>
      <c r="J9" s="35">
        <v>0</v>
      </c>
      <c r="K9" s="37"/>
    </row>
    <row r="10" spans="1:11" s="30" customFormat="1" ht="72" hidden="1" x14ac:dyDescent="0.2">
      <c r="A10" s="31" t="s">
        <v>149</v>
      </c>
      <c r="B10" s="31" t="s">
        <v>150</v>
      </c>
      <c r="C10" s="32" t="s">
        <v>151</v>
      </c>
      <c r="D10" s="33" t="s">
        <v>152</v>
      </c>
      <c r="E10" s="34" t="s">
        <v>114</v>
      </c>
      <c r="F10" s="34">
        <v>52</v>
      </c>
      <c r="G10" s="34" t="s">
        <v>78</v>
      </c>
      <c r="H10" s="35"/>
      <c r="I10" s="35"/>
      <c r="J10" s="35">
        <v>0</v>
      </c>
      <c r="K10" s="37"/>
    </row>
    <row r="11" spans="1:11" s="30" customFormat="1" ht="36" hidden="1" x14ac:dyDescent="0.2">
      <c r="A11" s="31" t="s">
        <v>153</v>
      </c>
      <c r="B11" s="31" t="s">
        <v>154</v>
      </c>
      <c r="C11" s="32" t="s">
        <v>155</v>
      </c>
      <c r="D11" s="33" t="s">
        <v>156</v>
      </c>
      <c r="E11" s="34" t="s">
        <v>157</v>
      </c>
      <c r="F11" s="34">
        <v>53</v>
      </c>
      <c r="G11" s="34" t="s">
        <v>56</v>
      </c>
      <c r="H11" s="35"/>
      <c r="I11" s="35"/>
      <c r="J11" s="35">
        <v>0</v>
      </c>
      <c r="K11" s="37"/>
    </row>
    <row r="12" spans="1:11" s="30" customFormat="1" ht="48" hidden="1" x14ac:dyDescent="0.2">
      <c r="A12" s="31" t="s">
        <v>158</v>
      </c>
      <c r="B12" s="31" t="s">
        <v>159</v>
      </c>
      <c r="C12" s="32" t="s">
        <v>160</v>
      </c>
      <c r="D12" s="33" t="s">
        <v>161</v>
      </c>
      <c r="E12" s="34" t="s">
        <v>157</v>
      </c>
      <c r="F12" s="34">
        <v>53</v>
      </c>
      <c r="G12" s="34" t="s">
        <v>56</v>
      </c>
      <c r="H12" s="35"/>
      <c r="I12" s="35"/>
      <c r="J12" s="35">
        <v>0</v>
      </c>
      <c r="K12" s="37"/>
    </row>
    <row r="13" spans="1:11" s="30" customFormat="1" ht="36" hidden="1" x14ac:dyDescent="0.2">
      <c r="A13" s="31" t="s">
        <v>162</v>
      </c>
      <c r="B13" s="31" t="s">
        <v>163</v>
      </c>
      <c r="C13" s="32" t="s">
        <v>344</v>
      </c>
      <c r="D13" s="33" t="s">
        <v>164</v>
      </c>
      <c r="E13" s="34" t="s">
        <v>125</v>
      </c>
      <c r="F13" s="34">
        <v>53</v>
      </c>
      <c r="G13" s="34" t="s">
        <v>56</v>
      </c>
      <c r="H13" s="35"/>
      <c r="I13" s="35"/>
      <c r="J13" s="35">
        <v>0</v>
      </c>
      <c r="K13" s="37"/>
    </row>
    <row r="14" spans="1:11" s="30" customFormat="1" ht="36" hidden="1" x14ac:dyDescent="0.2">
      <c r="A14" s="31" t="s">
        <v>117</v>
      </c>
      <c r="B14" s="31" t="s">
        <v>165</v>
      </c>
      <c r="C14" s="32" t="s">
        <v>341</v>
      </c>
      <c r="D14" s="33" t="s">
        <v>119</v>
      </c>
      <c r="E14" s="34" t="s">
        <v>120</v>
      </c>
      <c r="F14" s="34">
        <v>53</v>
      </c>
      <c r="G14" s="34" t="s">
        <v>56</v>
      </c>
      <c r="H14" s="35"/>
      <c r="I14" s="35"/>
      <c r="J14" s="35">
        <v>0</v>
      </c>
      <c r="K14" s="37"/>
    </row>
    <row r="15" spans="1:11" s="30" customFormat="1" ht="48" hidden="1" x14ac:dyDescent="0.2">
      <c r="A15" s="31" t="s">
        <v>166</v>
      </c>
      <c r="B15" s="31" t="s">
        <v>167</v>
      </c>
      <c r="C15" s="32" t="s">
        <v>168</v>
      </c>
      <c r="D15" s="33" t="s">
        <v>169</v>
      </c>
      <c r="E15" s="34" t="s">
        <v>170</v>
      </c>
      <c r="F15" s="34">
        <v>53</v>
      </c>
      <c r="G15" s="34" t="s">
        <v>56</v>
      </c>
      <c r="H15" s="35"/>
      <c r="I15" s="35"/>
      <c r="J15" s="35">
        <v>0</v>
      </c>
      <c r="K15" s="37"/>
    </row>
    <row r="16" spans="1:11" s="30" customFormat="1" ht="48" hidden="1" x14ac:dyDescent="0.2">
      <c r="A16" s="31" t="s">
        <v>158</v>
      </c>
      <c r="B16" s="31" t="s">
        <v>171</v>
      </c>
      <c r="C16" s="32" t="s">
        <v>160</v>
      </c>
      <c r="D16" s="33" t="s">
        <v>161</v>
      </c>
      <c r="E16" s="34" t="s">
        <v>157</v>
      </c>
      <c r="F16" s="34">
        <v>54</v>
      </c>
      <c r="G16" s="34" t="s">
        <v>80</v>
      </c>
      <c r="H16" s="35"/>
      <c r="I16" s="35"/>
      <c r="J16" s="35">
        <v>0</v>
      </c>
      <c r="K16" s="37"/>
    </row>
    <row r="17" spans="1:11" s="30" customFormat="1" ht="24" x14ac:dyDescent="0.2">
      <c r="A17" s="31" t="s">
        <v>137</v>
      </c>
      <c r="B17" s="31" t="s">
        <v>172</v>
      </c>
      <c r="C17" s="32" t="s">
        <v>139</v>
      </c>
      <c r="D17" s="33" t="s">
        <v>140</v>
      </c>
      <c r="E17" s="34" t="s">
        <v>114</v>
      </c>
      <c r="F17" s="34">
        <v>54</v>
      </c>
      <c r="G17" s="34" t="s">
        <v>80</v>
      </c>
      <c r="H17" s="35"/>
      <c r="I17" s="35"/>
      <c r="J17" s="35">
        <v>0</v>
      </c>
      <c r="K17" s="37"/>
    </row>
    <row r="18" spans="1:11" s="30" customFormat="1" ht="60" hidden="1" x14ac:dyDescent="0.2">
      <c r="A18" s="31" t="s">
        <v>126</v>
      </c>
      <c r="B18" s="31" t="s">
        <v>173</v>
      </c>
      <c r="C18" s="32" t="s">
        <v>128</v>
      </c>
      <c r="D18" s="33" t="s">
        <v>129</v>
      </c>
      <c r="E18" s="34" t="s">
        <v>125</v>
      </c>
      <c r="F18" s="34">
        <v>56</v>
      </c>
      <c r="G18" s="34" t="s">
        <v>72</v>
      </c>
      <c r="H18" s="35"/>
      <c r="I18" s="35"/>
      <c r="J18" s="35">
        <v>0</v>
      </c>
      <c r="K18" s="37"/>
    </row>
    <row r="19" spans="1:11" s="30" customFormat="1" ht="36" hidden="1" x14ac:dyDescent="0.2">
      <c r="A19" s="31" t="s">
        <v>153</v>
      </c>
      <c r="B19" s="31" t="s">
        <v>174</v>
      </c>
      <c r="C19" s="32" t="s">
        <v>155</v>
      </c>
      <c r="D19" s="33" t="s">
        <v>156</v>
      </c>
      <c r="E19" s="34" t="s">
        <v>157</v>
      </c>
      <c r="F19" s="34">
        <v>70</v>
      </c>
      <c r="G19" s="34" t="s">
        <v>88</v>
      </c>
      <c r="H19" s="35"/>
      <c r="I19" s="35"/>
      <c r="J19" s="35">
        <v>0</v>
      </c>
      <c r="K19" s="37"/>
    </row>
    <row r="20" spans="1:11" s="30" customFormat="1" ht="60" hidden="1" x14ac:dyDescent="0.2">
      <c r="A20" s="31" t="s">
        <v>175</v>
      </c>
      <c r="B20" s="31" t="s">
        <v>176</v>
      </c>
      <c r="C20" s="32" t="s">
        <v>177</v>
      </c>
      <c r="D20" s="33" t="s">
        <v>178</v>
      </c>
      <c r="E20" s="34" t="s">
        <v>179</v>
      </c>
      <c r="F20" s="34">
        <v>70</v>
      </c>
      <c r="G20" s="34" t="s">
        <v>88</v>
      </c>
      <c r="H20" s="35"/>
      <c r="I20" s="35"/>
      <c r="J20" s="35">
        <v>0</v>
      </c>
      <c r="K20" s="37"/>
    </row>
    <row r="21" spans="1:11" s="30" customFormat="1" ht="48" hidden="1" x14ac:dyDescent="0.2">
      <c r="A21" s="31" t="s">
        <v>180</v>
      </c>
      <c r="B21" s="31" t="s">
        <v>181</v>
      </c>
      <c r="C21" s="32" t="s">
        <v>342</v>
      </c>
      <c r="D21" s="33" t="s">
        <v>182</v>
      </c>
      <c r="E21" s="34" t="s">
        <v>157</v>
      </c>
      <c r="F21" s="34">
        <v>70</v>
      </c>
      <c r="G21" s="34" t="s">
        <v>88</v>
      </c>
      <c r="H21" s="35"/>
      <c r="I21" s="35"/>
      <c r="J21" s="35">
        <v>2</v>
      </c>
      <c r="K21" s="37"/>
    </row>
    <row r="22" spans="1:11" s="30" customFormat="1" ht="48" hidden="1" x14ac:dyDescent="0.2">
      <c r="A22" s="31" t="s">
        <v>158</v>
      </c>
      <c r="B22" s="31" t="s">
        <v>183</v>
      </c>
      <c r="C22" s="32" t="s">
        <v>160</v>
      </c>
      <c r="D22" s="33" t="s">
        <v>161</v>
      </c>
      <c r="E22" s="34" t="s">
        <v>157</v>
      </c>
      <c r="F22" s="34">
        <v>70</v>
      </c>
      <c r="G22" s="34" t="s">
        <v>88</v>
      </c>
      <c r="H22" s="35"/>
      <c r="I22" s="35"/>
      <c r="J22" s="35">
        <v>0</v>
      </c>
      <c r="K22" s="37"/>
    </row>
    <row r="23" spans="1:11" s="30" customFormat="1" ht="36" hidden="1" x14ac:dyDescent="0.2">
      <c r="A23" s="31" t="s">
        <v>117</v>
      </c>
      <c r="B23" s="31" t="s">
        <v>184</v>
      </c>
      <c r="C23" s="32" t="s">
        <v>341</v>
      </c>
      <c r="D23" s="33" t="s">
        <v>119</v>
      </c>
      <c r="E23" s="34" t="s">
        <v>120</v>
      </c>
      <c r="F23" s="34">
        <v>70</v>
      </c>
      <c r="G23" s="34" t="s">
        <v>88</v>
      </c>
      <c r="H23" s="35"/>
      <c r="I23" s="35"/>
      <c r="J23" s="35">
        <v>0</v>
      </c>
      <c r="K23" s="37"/>
    </row>
    <row r="24" spans="1:11" s="30" customFormat="1" ht="60" hidden="1" x14ac:dyDescent="0.2">
      <c r="A24" s="31" t="s">
        <v>126</v>
      </c>
      <c r="B24" s="31" t="s">
        <v>185</v>
      </c>
      <c r="C24" s="32" t="s">
        <v>128</v>
      </c>
      <c r="D24" s="33" t="s">
        <v>129</v>
      </c>
      <c r="E24" s="34" t="s">
        <v>125</v>
      </c>
      <c r="F24" s="34">
        <v>70</v>
      </c>
      <c r="G24" s="34" t="s">
        <v>88</v>
      </c>
      <c r="H24" s="35"/>
      <c r="I24" s="35"/>
      <c r="J24" s="35">
        <v>0</v>
      </c>
      <c r="K24" s="37"/>
    </row>
    <row r="25" spans="1:11" s="30" customFormat="1" ht="60" hidden="1" x14ac:dyDescent="0.2">
      <c r="A25" s="31" t="s">
        <v>141</v>
      </c>
      <c r="B25" s="31" t="s">
        <v>186</v>
      </c>
      <c r="C25" s="32" t="s">
        <v>143</v>
      </c>
      <c r="D25" s="33" t="s">
        <v>144</v>
      </c>
      <c r="E25" s="34" t="s">
        <v>125</v>
      </c>
      <c r="F25" s="34">
        <v>70</v>
      </c>
      <c r="G25" s="34" t="s">
        <v>88</v>
      </c>
      <c r="H25" s="35"/>
      <c r="I25" s="35"/>
      <c r="J25" s="35">
        <v>0</v>
      </c>
      <c r="K25" s="37"/>
    </row>
    <row r="26" spans="1:11" s="30" customFormat="1" ht="36" hidden="1" x14ac:dyDescent="0.2">
      <c r="A26" s="31" t="s">
        <v>162</v>
      </c>
      <c r="B26" s="31" t="s">
        <v>187</v>
      </c>
      <c r="C26" s="32" t="s">
        <v>344</v>
      </c>
      <c r="D26" s="33" t="s">
        <v>164</v>
      </c>
      <c r="E26" s="34" t="s">
        <v>125</v>
      </c>
      <c r="F26" s="34">
        <v>70</v>
      </c>
      <c r="G26" s="34" t="s">
        <v>88</v>
      </c>
      <c r="H26" s="35"/>
      <c r="I26" s="35"/>
      <c r="J26" s="35">
        <v>12</v>
      </c>
      <c r="K26" s="37"/>
    </row>
    <row r="27" spans="1:11" s="30" customFormat="1" ht="36" hidden="1" x14ac:dyDescent="0.2">
      <c r="A27" s="31" t="s">
        <v>188</v>
      </c>
      <c r="B27" s="31" t="s">
        <v>189</v>
      </c>
      <c r="C27" s="32" t="s">
        <v>340</v>
      </c>
      <c r="D27" s="33" t="s">
        <v>190</v>
      </c>
      <c r="E27" s="34" t="s">
        <v>120</v>
      </c>
      <c r="F27" s="34">
        <v>70</v>
      </c>
      <c r="G27" s="34" t="s">
        <v>88</v>
      </c>
      <c r="H27" s="35"/>
      <c r="I27" s="35"/>
      <c r="J27" s="35">
        <v>0</v>
      </c>
      <c r="K27" s="37"/>
    </row>
    <row r="28" spans="1:11" s="30" customFormat="1" ht="48" hidden="1" x14ac:dyDescent="0.2">
      <c r="A28" s="31" t="s">
        <v>166</v>
      </c>
      <c r="B28" s="31" t="s">
        <v>191</v>
      </c>
      <c r="C28" s="32" t="s">
        <v>168</v>
      </c>
      <c r="D28" s="33" t="s">
        <v>169</v>
      </c>
      <c r="E28" s="34" t="s">
        <v>170</v>
      </c>
      <c r="F28" s="34">
        <v>70</v>
      </c>
      <c r="G28" s="34" t="s">
        <v>88</v>
      </c>
      <c r="H28" s="35"/>
      <c r="I28" s="35"/>
      <c r="J28" s="35">
        <v>0</v>
      </c>
      <c r="K28" s="37"/>
    </row>
    <row r="29" spans="1:11" s="30" customFormat="1" ht="48" hidden="1" x14ac:dyDescent="0.2">
      <c r="A29" s="31" t="s">
        <v>134</v>
      </c>
      <c r="B29" s="31" t="s">
        <v>192</v>
      </c>
      <c r="C29" s="32" t="s">
        <v>345</v>
      </c>
      <c r="D29" s="33" t="s">
        <v>136</v>
      </c>
      <c r="E29" s="68" t="s">
        <v>114</v>
      </c>
      <c r="F29" s="34">
        <v>70</v>
      </c>
      <c r="G29" s="34" t="s">
        <v>88</v>
      </c>
      <c r="H29" s="35"/>
      <c r="I29" s="35"/>
      <c r="J29" s="35">
        <v>0</v>
      </c>
      <c r="K29" s="37"/>
    </row>
    <row r="30" spans="1:11" s="30" customFormat="1" ht="48" hidden="1" x14ac:dyDescent="0.2">
      <c r="A30" s="31" t="s">
        <v>121</v>
      </c>
      <c r="B30" s="31" t="s">
        <v>193</v>
      </c>
      <c r="C30" s="32" t="s">
        <v>123</v>
      </c>
      <c r="D30" s="33" t="s">
        <v>124</v>
      </c>
      <c r="E30" s="34" t="s">
        <v>125</v>
      </c>
      <c r="F30" s="34">
        <v>70</v>
      </c>
      <c r="G30" s="34" t="s">
        <v>88</v>
      </c>
      <c r="H30" s="35"/>
      <c r="I30" s="35"/>
      <c r="J30" s="35">
        <v>0</v>
      </c>
      <c r="K30" s="37"/>
    </row>
    <row r="31" spans="1:11" s="30" customFormat="1" ht="48" hidden="1" x14ac:dyDescent="0.2">
      <c r="A31" s="31" t="s">
        <v>194</v>
      </c>
      <c r="B31" s="31" t="s">
        <v>195</v>
      </c>
      <c r="C31" s="32" t="s">
        <v>196</v>
      </c>
      <c r="D31" s="33" t="s">
        <v>197</v>
      </c>
      <c r="E31" s="34" t="s">
        <v>114</v>
      </c>
      <c r="F31" s="34">
        <v>70</v>
      </c>
      <c r="G31" s="34" t="s">
        <v>88</v>
      </c>
      <c r="H31" s="35"/>
      <c r="I31" s="35"/>
      <c r="J31" s="35">
        <v>0</v>
      </c>
      <c r="K31" s="37"/>
    </row>
    <row r="32" spans="1:11" s="30" customFormat="1" ht="48" hidden="1" x14ac:dyDescent="0.2">
      <c r="A32" s="31" t="s">
        <v>130</v>
      </c>
      <c r="B32" s="31" t="s">
        <v>198</v>
      </c>
      <c r="C32" s="32" t="s">
        <v>132</v>
      </c>
      <c r="D32" s="33" t="s">
        <v>133</v>
      </c>
      <c r="E32" s="34" t="s">
        <v>114</v>
      </c>
      <c r="F32" s="34">
        <v>70</v>
      </c>
      <c r="G32" s="34" t="s">
        <v>88</v>
      </c>
      <c r="H32" s="35"/>
      <c r="I32" s="35"/>
      <c r="J32" s="35">
        <v>0</v>
      </c>
      <c r="K32" s="37"/>
    </row>
    <row r="33" spans="1:11" s="30" customFormat="1" ht="48" hidden="1" x14ac:dyDescent="0.2">
      <c r="A33" s="31" t="s">
        <v>145</v>
      </c>
      <c r="B33" s="31" t="s">
        <v>199</v>
      </c>
      <c r="C33" s="32" t="s">
        <v>147</v>
      </c>
      <c r="D33" s="33" t="s">
        <v>148</v>
      </c>
      <c r="E33" s="34" t="s">
        <v>125</v>
      </c>
      <c r="F33" s="34">
        <v>70</v>
      </c>
      <c r="G33" s="34" t="s">
        <v>88</v>
      </c>
      <c r="H33" s="35"/>
      <c r="I33" s="35"/>
      <c r="J33" s="35">
        <v>0</v>
      </c>
      <c r="K33" s="37"/>
    </row>
    <row r="34" spans="1:11" s="30" customFormat="1" ht="48" hidden="1" x14ac:dyDescent="0.2">
      <c r="A34" s="31" t="s">
        <v>200</v>
      </c>
      <c r="B34" s="31" t="s">
        <v>201</v>
      </c>
      <c r="C34" s="32" t="s">
        <v>202</v>
      </c>
      <c r="D34" s="33" t="s">
        <v>203</v>
      </c>
      <c r="E34" s="34" t="s">
        <v>125</v>
      </c>
      <c r="F34" s="34">
        <v>70</v>
      </c>
      <c r="G34" s="34" t="s">
        <v>88</v>
      </c>
      <c r="H34" s="35"/>
      <c r="I34" s="35"/>
      <c r="J34" s="35">
        <v>0</v>
      </c>
      <c r="K34" s="37"/>
    </row>
    <row r="35" spans="1:11" s="30" customFormat="1" ht="48" hidden="1" x14ac:dyDescent="0.2">
      <c r="A35" s="31" t="s">
        <v>158</v>
      </c>
      <c r="B35" s="31" t="s">
        <v>204</v>
      </c>
      <c r="C35" s="32" t="s">
        <v>160</v>
      </c>
      <c r="D35" s="33" t="s">
        <v>161</v>
      </c>
      <c r="E35" s="34" t="s">
        <v>157</v>
      </c>
      <c r="F35" s="34">
        <v>72</v>
      </c>
      <c r="G35" s="34" t="s">
        <v>66</v>
      </c>
      <c r="H35" s="35"/>
      <c r="I35" s="35"/>
      <c r="J35" s="35">
        <v>0</v>
      </c>
      <c r="K35" s="37"/>
    </row>
    <row r="36" spans="1:11" s="30" customFormat="1" ht="48" hidden="1" x14ac:dyDescent="0.2">
      <c r="A36" s="31" t="s">
        <v>194</v>
      </c>
      <c r="B36" s="31" t="s">
        <v>205</v>
      </c>
      <c r="C36" s="32" t="s">
        <v>196</v>
      </c>
      <c r="D36" s="33" t="s">
        <v>197</v>
      </c>
      <c r="E36" s="34" t="s">
        <v>114</v>
      </c>
      <c r="F36" s="34">
        <v>72</v>
      </c>
      <c r="G36" s="34" t="s">
        <v>66</v>
      </c>
      <c r="H36" s="35"/>
      <c r="I36" s="35"/>
      <c r="J36" s="35">
        <v>0</v>
      </c>
      <c r="K36" s="37"/>
    </row>
    <row r="37" spans="1:11" s="30" customFormat="1" ht="48" hidden="1" x14ac:dyDescent="0.2">
      <c r="A37" s="31" t="s">
        <v>145</v>
      </c>
      <c r="B37" s="31" t="s">
        <v>206</v>
      </c>
      <c r="C37" s="32" t="s">
        <v>147</v>
      </c>
      <c r="D37" s="33" t="s">
        <v>148</v>
      </c>
      <c r="E37" s="34" t="s">
        <v>125</v>
      </c>
      <c r="F37" s="34">
        <v>72</v>
      </c>
      <c r="G37" s="34" t="s">
        <v>66</v>
      </c>
      <c r="H37" s="35"/>
      <c r="I37" s="35"/>
      <c r="J37" s="35">
        <v>0</v>
      </c>
      <c r="K37" s="37"/>
    </row>
    <row r="38" spans="1:11" s="30" customFormat="1" ht="48" hidden="1" x14ac:dyDescent="0.2">
      <c r="A38" s="31" t="s">
        <v>121</v>
      </c>
      <c r="B38" s="31" t="s">
        <v>207</v>
      </c>
      <c r="C38" s="32" t="s">
        <v>123</v>
      </c>
      <c r="D38" s="33" t="s">
        <v>124</v>
      </c>
      <c r="E38" s="34" t="s">
        <v>125</v>
      </c>
      <c r="F38" s="34">
        <v>72</v>
      </c>
      <c r="G38" s="34" t="s">
        <v>66</v>
      </c>
      <c r="H38" s="35"/>
      <c r="I38" s="35"/>
      <c r="J38" s="35">
        <v>0</v>
      </c>
      <c r="K38" s="37"/>
    </row>
    <row r="39" spans="1:11" s="30" customFormat="1" ht="48" hidden="1" x14ac:dyDescent="0.2">
      <c r="A39" s="31" t="s">
        <v>158</v>
      </c>
      <c r="B39" s="31" t="s">
        <v>208</v>
      </c>
      <c r="C39" s="32" t="s">
        <v>160</v>
      </c>
      <c r="D39" s="33" t="s">
        <v>161</v>
      </c>
      <c r="E39" s="34" t="s">
        <v>157</v>
      </c>
      <c r="F39" s="34">
        <v>112</v>
      </c>
      <c r="G39" s="34" t="s">
        <v>77</v>
      </c>
      <c r="H39" s="35"/>
      <c r="I39" s="35"/>
      <c r="J39" s="35">
        <v>0</v>
      </c>
      <c r="K39" s="37"/>
    </row>
    <row r="40" spans="1:11" s="30" customFormat="1" ht="36" hidden="1" x14ac:dyDescent="0.2">
      <c r="A40" s="31" t="s">
        <v>153</v>
      </c>
      <c r="B40" s="31" t="s">
        <v>209</v>
      </c>
      <c r="C40" s="32" t="s">
        <v>155</v>
      </c>
      <c r="D40" s="33" t="s">
        <v>156</v>
      </c>
      <c r="E40" s="34" t="s">
        <v>157</v>
      </c>
      <c r="F40" s="34">
        <v>113</v>
      </c>
      <c r="G40" s="34" t="s">
        <v>62</v>
      </c>
      <c r="H40" s="35"/>
      <c r="I40" s="35"/>
      <c r="J40" s="35">
        <v>5</v>
      </c>
      <c r="K40" s="37"/>
    </row>
    <row r="41" spans="1:11" s="30" customFormat="1" ht="48" hidden="1" x14ac:dyDescent="0.2">
      <c r="A41" s="31" t="s">
        <v>180</v>
      </c>
      <c r="B41" s="31" t="s">
        <v>210</v>
      </c>
      <c r="C41" s="32" t="s">
        <v>342</v>
      </c>
      <c r="D41" s="33" t="s">
        <v>182</v>
      </c>
      <c r="E41" s="34" t="s">
        <v>157</v>
      </c>
      <c r="F41" s="34">
        <v>113</v>
      </c>
      <c r="G41" s="34" t="s">
        <v>62</v>
      </c>
      <c r="H41" s="35"/>
      <c r="I41" s="35"/>
      <c r="J41" s="35">
        <v>6</v>
      </c>
      <c r="K41" s="37"/>
    </row>
    <row r="42" spans="1:11" s="30" customFormat="1" ht="36" hidden="1" x14ac:dyDescent="0.2">
      <c r="A42" s="31" t="s">
        <v>117</v>
      </c>
      <c r="B42" s="31" t="s">
        <v>211</v>
      </c>
      <c r="C42" s="32" t="s">
        <v>341</v>
      </c>
      <c r="D42" s="33" t="s">
        <v>119</v>
      </c>
      <c r="E42" s="34" t="s">
        <v>120</v>
      </c>
      <c r="F42" s="34">
        <v>113</v>
      </c>
      <c r="G42" s="34" t="s">
        <v>62</v>
      </c>
      <c r="H42" s="35"/>
      <c r="I42" s="35"/>
      <c r="J42" s="35">
        <v>75</v>
      </c>
      <c r="K42" s="37"/>
    </row>
    <row r="43" spans="1:11" s="30" customFormat="1" ht="24" x14ac:dyDescent="0.2">
      <c r="A43" s="31" t="s">
        <v>137</v>
      </c>
      <c r="B43" s="31" t="s">
        <v>212</v>
      </c>
      <c r="C43" s="32" t="s">
        <v>139</v>
      </c>
      <c r="D43" s="33" t="s">
        <v>140</v>
      </c>
      <c r="E43" s="34" t="s">
        <v>114</v>
      </c>
      <c r="F43" s="34">
        <v>113</v>
      </c>
      <c r="G43" s="34" t="s">
        <v>62</v>
      </c>
      <c r="H43" s="35"/>
      <c r="I43" s="35"/>
      <c r="J43" s="35">
        <v>0</v>
      </c>
      <c r="K43" s="37"/>
    </row>
    <row r="44" spans="1:11" s="30" customFormat="1" ht="60" hidden="1" x14ac:dyDescent="0.2">
      <c r="A44" s="31" t="s">
        <v>175</v>
      </c>
      <c r="B44" s="31" t="s">
        <v>213</v>
      </c>
      <c r="C44" s="32" t="s">
        <v>177</v>
      </c>
      <c r="D44" s="33" t="s">
        <v>178</v>
      </c>
      <c r="E44" s="34" t="s">
        <v>179</v>
      </c>
      <c r="F44" s="34">
        <v>113</v>
      </c>
      <c r="G44" s="34" t="s">
        <v>62</v>
      </c>
      <c r="H44" s="35"/>
      <c r="I44" s="35"/>
      <c r="J44" s="35">
        <v>0</v>
      </c>
      <c r="K44" s="37"/>
    </row>
    <row r="45" spans="1:11" s="30" customFormat="1" ht="48" hidden="1" x14ac:dyDescent="0.2">
      <c r="A45" s="31" t="s">
        <v>121</v>
      </c>
      <c r="B45" s="31" t="s">
        <v>214</v>
      </c>
      <c r="C45" s="32" t="s">
        <v>123</v>
      </c>
      <c r="D45" s="33" t="s">
        <v>124</v>
      </c>
      <c r="E45" s="34" t="s">
        <v>125</v>
      </c>
      <c r="F45" s="34">
        <v>113</v>
      </c>
      <c r="G45" s="34" t="s">
        <v>62</v>
      </c>
      <c r="H45" s="35"/>
      <c r="I45" s="35"/>
      <c r="J45" s="35">
        <v>1000</v>
      </c>
      <c r="K45" s="37"/>
    </row>
    <row r="46" spans="1:11" s="30" customFormat="1" ht="72" hidden="1" x14ac:dyDescent="0.2">
      <c r="A46" s="31" t="s">
        <v>149</v>
      </c>
      <c r="B46" s="31" t="s">
        <v>215</v>
      </c>
      <c r="C46" s="32" t="s">
        <v>151</v>
      </c>
      <c r="D46" s="33" t="s">
        <v>152</v>
      </c>
      <c r="E46" s="34" t="s">
        <v>114</v>
      </c>
      <c r="F46" s="34">
        <v>113</v>
      </c>
      <c r="G46" s="34" t="s">
        <v>62</v>
      </c>
      <c r="H46" s="35"/>
      <c r="I46" s="35"/>
      <c r="J46" s="35">
        <v>0</v>
      </c>
      <c r="K46" s="37"/>
    </row>
    <row r="47" spans="1:11" s="30" customFormat="1" ht="48" hidden="1" x14ac:dyDescent="0.2">
      <c r="A47" s="31" t="s">
        <v>145</v>
      </c>
      <c r="B47" s="31" t="s">
        <v>216</v>
      </c>
      <c r="C47" s="32" t="s">
        <v>147</v>
      </c>
      <c r="D47" s="33" t="s">
        <v>148</v>
      </c>
      <c r="E47" s="34" t="s">
        <v>125</v>
      </c>
      <c r="F47" s="34">
        <v>113</v>
      </c>
      <c r="G47" s="34" t="s">
        <v>62</v>
      </c>
      <c r="H47" s="35"/>
      <c r="I47" s="35"/>
      <c r="J47" s="35">
        <v>11000</v>
      </c>
      <c r="K47" s="37"/>
    </row>
    <row r="48" spans="1:11" s="30" customFormat="1" ht="36" hidden="1" x14ac:dyDescent="0.2">
      <c r="A48" s="31" t="s">
        <v>153</v>
      </c>
      <c r="B48" s="31" t="s">
        <v>217</v>
      </c>
      <c r="C48" s="32" t="s">
        <v>155</v>
      </c>
      <c r="D48" s="33" t="s">
        <v>156</v>
      </c>
      <c r="E48" s="34" t="s">
        <v>157</v>
      </c>
      <c r="F48" s="34">
        <v>131</v>
      </c>
      <c r="G48" s="34" t="s">
        <v>36</v>
      </c>
      <c r="H48" s="35"/>
      <c r="I48" s="35"/>
      <c r="J48" s="35">
        <v>0</v>
      </c>
      <c r="K48" s="37"/>
    </row>
    <row r="49" spans="1:11" s="30" customFormat="1" ht="48" hidden="1" x14ac:dyDescent="0.2">
      <c r="A49" s="31" t="s">
        <v>200</v>
      </c>
      <c r="B49" s="31" t="s">
        <v>218</v>
      </c>
      <c r="C49" s="32" t="s">
        <v>202</v>
      </c>
      <c r="D49" s="33" t="s">
        <v>203</v>
      </c>
      <c r="E49" s="34" t="s">
        <v>125</v>
      </c>
      <c r="F49" s="34">
        <v>131</v>
      </c>
      <c r="G49" s="34" t="s">
        <v>36</v>
      </c>
      <c r="H49" s="35"/>
      <c r="I49" s="35"/>
      <c r="J49" s="35">
        <v>0</v>
      </c>
      <c r="K49" s="37"/>
    </row>
    <row r="50" spans="1:11" s="30" customFormat="1" ht="72" hidden="1" x14ac:dyDescent="0.2">
      <c r="A50" s="31" t="s">
        <v>149</v>
      </c>
      <c r="B50" s="31" t="s">
        <v>219</v>
      </c>
      <c r="C50" s="32" t="s">
        <v>151</v>
      </c>
      <c r="D50" s="33" t="s">
        <v>152</v>
      </c>
      <c r="E50" s="34" t="s">
        <v>114</v>
      </c>
      <c r="F50" s="34">
        <v>131</v>
      </c>
      <c r="G50" s="34" t="s">
        <v>36</v>
      </c>
      <c r="H50" s="35"/>
      <c r="I50" s="35"/>
      <c r="J50" s="35">
        <v>0</v>
      </c>
      <c r="K50" s="37"/>
    </row>
    <row r="51" spans="1:11" s="30" customFormat="1" ht="48" hidden="1" x14ac:dyDescent="0.2">
      <c r="A51" s="31" t="s">
        <v>158</v>
      </c>
      <c r="B51" s="31" t="s">
        <v>220</v>
      </c>
      <c r="C51" s="32" t="s">
        <v>160</v>
      </c>
      <c r="D51" s="33" t="s">
        <v>161</v>
      </c>
      <c r="E51" s="34" t="s">
        <v>157</v>
      </c>
      <c r="F51" s="34">
        <v>132</v>
      </c>
      <c r="G51" s="34" t="s">
        <v>33</v>
      </c>
      <c r="H51" s="35"/>
      <c r="I51" s="35"/>
      <c r="J51" s="35">
        <v>0</v>
      </c>
      <c r="K51" s="37"/>
    </row>
    <row r="52" spans="1:11" s="30" customFormat="1" ht="36" hidden="1" x14ac:dyDescent="0.2">
      <c r="A52" s="31" t="s">
        <v>153</v>
      </c>
      <c r="B52" s="31" t="s">
        <v>221</v>
      </c>
      <c r="C52" s="32" t="s">
        <v>155</v>
      </c>
      <c r="D52" s="33" t="s">
        <v>156</v>
      </c>
      <c r="E52" s="34" t="s">
        <v>157</v>
      </c>
      <c r="F52" s="34">
        <v>132</v>
      </c>
      <c r="G52" s="34" t="s">
        <v>33</v>
      </c>
      <c r="H52" s="35"/>
      <c r="I52" s="35"/>
      <c r="J52" s="35">
        <v>0</v>
      </c>
      <c r="K52" s="37"/>
    </row>
    <row r="53" spans="1:11" s="30" customFormat="1" ht="48" hidden="1" x14ac:dyDescent="0.2">
      <c r="A53" s="31" t="s">
        <v>180</v>
      </c>
      <c r="B53" s="31" t="s">
        <v>222</v>
      </c>
      <c r="C53" s="32" t="s">
        <v>342</v>
      </c>
      <c r="D53" s="33" t="s">
        <v>182</v>
      </c>
      <c r="E53" s="34" t="s">
        <v>157</v>
      </c>
      <c r="F53" s="34">
        <v>132</v>
      </c>
      <c r="G53" s="34" t="s">
        <v>33</v>
      </c>
      <c r="H53" s="35"/>
      <c r="I53" s="35"/>
      <c r="J53" s="35">
        <v>0</v>
      </c>
      <c r="K53" s="37"/>
    </row>
    <row r="54" spans="1:11" s="30" customFormat="1" ht="60" hidden="1" x14ac:dyDescent="0.2">
      <c r="A54" s="31" t="s">
        <v>175</v>
      </c>
      <c r="B54" s="31" t="s">
        <v>223</v>
      </c>
      <c r="C54" s="32" t="s">
        <v>177</v>
      </c>
      <c r="D54" s="33" t="s">
        <v>178</v>
      </c>
      <c r="E54" s="34" t="s">
        <v>179</v>
      </c>
      <c r="F54" s="34">
        <v>132</v>
      </c>
      <c r="G54" s="34" t="s">
        <v>33</v>
      </c>
      <c r="H54" s="35"/>
      <c r="I54" s="35"/>
      <c r="J54" s="35">
        <v>0</v>
      </c>
      <c r="K54" s="37"/>
    </row>
    <row r="55" spans="1:11" s="30" customFormat="1" ht="60" hidden="1" x14ac:dyDescent="0.2">
      <c r="A55" s="31" t="s">
        <v>126</v>
      </c>
      <c r="B55" s="31" t="s">
        <v>224</v>
      </c>
      <c r="C55" s="32" t="s">
        <v>128</v>
      </c>
      <c r="D55" s="33" t="s">
        <v>129</v>
      </c>
      <c r="E55" s="34" t="s">
        <v>125</v>
      </c>
      <c r="F55" s="34">
        <v>132</v>
      </c>
      <c r="G55" s="34" t="s">
        <v>33</v>
      </c>
      <c r="H55" s="35"/>
      <c r="I55" s="35"/>
      <c r="J55" s="35">
        <v>0</v>
      </c>
      <c r="K55" s="37"/>
    </row>
    <row r="56" spans="1:11" s="30" customFormat="1" ht="36" hidden="1" x14ac:dyDescent="0.2">
      <c r="A56" s="31" t="s">
        <v>188</v>
      </c>
      <c r="B56" s="31" t="s">
        <v>225</v>
      </c>
      <c r="C56" s="32" t="s">
        <v>340</v>
      </c>
      <c r="D56" s="33" t="s">
        <v>190</v>
      </c>
      <c r="E56" s="34" t="s">
        <v>120</v>
      </c>
      <c r="F56" s="34">
        <v>132</v>
      </c>
      <c r="G56" s="34" t="s">
        <v>33</v>
      </c>
      <c r="H56" s="35"/>
      <c r="I56" s="35"/>
      <c r="J56" s="35">
        <v>0</v>
      </c>
      <c r="K56" s="37"/>
    </row>
    <row r="57" spans="1:11" s="30" customFormat="1" ht="48" hidden="1" x14ac:dyDescent="0.2">
      <c r="A57" s="31" t="s">
        <v>194</v>
      </c>
      <c r="B57" s="31" t="s">
        <v>226</v>
      </c>
      <c r="C57" s="32" t="s">
        <v>196</v>
      </c>
      <c r="D57" s="33" t="s">
        <v>197</v>
      </c>
      <c r="E57" s="34" t="s">
        <v>114</v>
      </c>
      <c r="F57" s="34">
        <v>132</v>
      </c>
      <c r="G57" s="34" t="s">
        <v>33</v>
      </c>
      <c r="H57" s="35"/>
      <c r="I57" s="35"/>
      <c r="J57" s="35">
        <v>0</v>
      </c>
      <c r="K57" s="37"/>
    </row>
    <row r="58" spans="1:11" s="30" customFormat="1" ht="36" hidden="1" x14ac:dyDescent="0.2">
      <c r="A58" s="31" t="s">
        <v>117</v>
      </c>
      <c r="B58" s="31" t="s">
        <v>227</v>
      </c>
      <c r="C58" s="32" t="s">
        <v>341</v>
      </c>
      <c r="D58" s="33" t="s">
        <v>119</v>
      </c>
      <c r="E58" s="34" t="s">
        <v>120</v>
      </c>
      <c r="F58" s="34">
        <v>132</v>
      </c>
      <c r="G58" s="34" t="s">
        <v>33</v>
      </c>
      <c r="H58" s="35"/>
      <c r="I58" s="35"/>
      <c r="J58" s="35">
        <v>0</v>
      </c>
      <c r="K58" s="37"/>
    </row>
    <row r="59" spans="1:11" s="30" customFormat="1" ht="36" hidden="1" x14ac:dyDescent="0.2">
      <c r="A59" s="31" t="s">
        <v>162</v>
      </c>
      <c r="B59" s="31" t="s">
        <v>228</v>
      </c>
      <c r="C59" s="32" t="s">
        <v>344</v>
      </c>
      <c r="D59" s="33" t="s">
        <v>164</v>
      </c>
      <c r="E59" s="34" t="s">
        <v>125</v>
      </c>
      <c r="F59" s="34">
        <v>132</v>
      </c>
      <c r="G59" s="34" t="s">
        <v>33</v>
      </c>
      <c r="H59" s="35"/>
      <c r="I59" s="35"/>
      <c r="J59" s="35">
        <v>0</v>
      </c>
      <c r="K59" s="37"/>
    </row>
    <row r="60" spans="1:11" s="30" customFormat="1" ht="72" hidden="1" x14ac:dyDescent="0.2">
      <c r="A60" s="31" t="s">
        <v>149</v>
      </c>
      <c r="B60" s="31" t="s">
        <v>229</v>
      </c>
      <c r="C60" s="32" t="s">
        <v>151</v>
      </c>
      <c r="D60" s="33" t="s">
        <v>152</v>
      </c>
      <c r="E60" s="34" t="s">
        <v>114</v>
      </c>
      <c r="F60" s="34">
        <v>132</v>
      </c>
      <c r="G60" s="34" t="s">
        <v>33</v>
      </c>
      <c r="H60" s="35"/>
      <c r="I60" s="35"/>
      <c r="J60" s="35">
        <v>0</v>
      </c>
      <c r="K60" s="37"/>
    </row>
    <row r="61" spans="1:11" s="30" customFormat="1" ht="24" x14ac:dyDescent="0.2">
      <c r="A61" s="31" t="s">
        <v>137</v>
      </c>
      <c r="B61" s="31" t="s">
        <v>230</v>
      </c>
      <c r="C61" s="32" t="s">
        <v>139</v>
      </c>
      <c r="D61" s="33" t="s">
        <v>140</v>
      </c>
      <c r="E61" s="34" t="s">
        <v>114</v>
      </c>
      <c r="F61" s="34">
        <v>132</v>
      </c>
      <c r="G61" s="34" t="s">
        <v>33</v>
      </c>
      <c r="H61" s="35"/>
      <c r="I61" s="35"/>
      <c r="J61" s="35">
        <v>0</v>
      </c>
      <c r="K61" s="37"/>
    </row>
    <row r="62" spans="1:11" s="30" customFormat="1" ht="48" hidden="1" x14ac:dyDescent="0.2">
      <c r="A62" s="31" t="s">
        <v>200</v>
      </c>
      <c r="B62" s="31" t="s">
        <v>231</v>
      </c>
      <c r="C62" s="32" t="s">
        <v>202</v>
      </c>
      <c r="D62" s="33" t="s">
        <v>203</v>
      </c>
      <c r="E62" s="34" t="s">
        <v>125</v>
      </c>
      <c r="F62" s="34">
        <v>132</v>
      </c>
      <c r="G62" s="34" t="s">
        <v>33</v>
      </c>
      <c r="H62" s="35"/>
      <c r="I62" s="35"/>
      <c r="J62" s="35">
        <v>0</v>
      </c>
      <c r="K62" s="37"/>
    </row>
    <row r="63" spans="1:11" s="30" customFormat="1" ht="48" hidden="1" x14ac:dyDescent="0.2">
      <c r="A63" s="31" t="s">
        <v>134</v>
      </c>
      <c r="B63" s="31" t="s">
        <v>232</v>
      </c>
      <c r="C63" s="32" t="s">
        <v>345</v>
      </c>
      <c r="D63" s="33" t="s">
        <v>136</v>
      </c>
      <c r="E63" s="68" t="s">
        <v>114</v>
      </c>
      <c r="F63" s="34">
        <v>132</v>
      </c>
      <c r="G63" s="34" t="s">
        <v>33</v>
      </c>
      <c r="H63" s="35"/>
      <c r="I63" s="35"/>
      <c r="J63" s="35">
        <v>0</v>
      </c>
      <c r="K63" s="37"/>
    </row>
    <row r="64" spans="1:11" s="30" customFormat="1" ht="48" hidden="1" x14ac:dyDescent="0.2">
      <c r="A64" s="31" t="s">
        <v>180</v>
      </c>
      <c r="B64" s="31" t="s">
        <v>233</v>
      </c>
      <c r="C64" s="32" t="s">
        <v>342</v>
      </c>
      <c r="D64" s="33" t="s">
        <v>182</v>
      </c>
      <c r="E64" s="34" t="s">
        <v>157</v>
      </c>
      <c r="F64" s="34">
        <v>133</v>
      </c>
      <c r="G64" s="34" t="s">
        <v>24</v>
      </c>
      <c r="H64" s="35"/>
      <c r="I64" s="35"/>
      <c r="J64" s="35">
        <v>1</v>
      </c>
      <c r="K64" s="37"/>
    </row>
    <row r="65" spans="1:11" s="30" customFormat="1" ht="48" hidden="1" x14ac:dyDescent="0.2">
      <c r="A65" s="31" t="s">
        <v>158</v>
      </c>
      <c r="B65" s="31" t="s">
        <v>234</v>
      </c>
      <c r="C65" s="32" t="s">
        <v>160</v>
      </c>
      <c r="D65" s="33" t="s">
        <v>161</v>
      </c>
      <c r="E65" s="34" t="s">
        <v>157</v>
      </c>
      <c r="F65" s="34">
        <v>133</v>
      </c>
      <c r="G65" s="34" t="s">
        <v>24</v>
      </c>
      <c r="H65" s="35"/>
      <c r="I65" s="35"/>
      <c r="J65" s="35">
        <v>1</v>
      </c>
      <c r="K65" s="37"/>
    </row>
    <row r="66" spans="1:11" s="30" customFormat="1" ht="36" hidden="1" x14ac:dyDescent="0.2">
      <c r="A66" s="31" t="s">
        <v>153</v>
      </c>
      <c r="B66" s="31" t="s">
        <v>235</v>
      </c>
      <c r="C66" s="32" t="s">
        <v>155</v>
      </c>
      <c r="D66" s="33" t="s">
        <v>156</v>
      </c>
      <c r="E66" s="34" t="s">
        <v>157</v>
      </c>
      <c r="F66" s="34">
        <v>133</v>
      </c>
      <c r="G66" s="34" t="s">
        <v>24</v>
      </c>
      <c r="H66" s="35"/>
      <c r="I66" s="35"/>
      <c r="J66" s="35">
        <v>0</v>
      </c>
      <c r="K66" s="37"/>
    </row>
    <row r="67" spans="1:11" s="30" customFormat="1" ht="36" hidden="1" x14ac:dyDescent="0.2">
      <c r="A67" s="31" t="s">
        <v>188</v>
      </c>
      <c r="B67" s="31" t="s">
        <v>236</v>
      </c>
      <c r="C67" s="32" t="s">
        <v>340</v>
      </c>
      <c r="D67" s="33" t="s">
        <v>190</v>
      </c>
      <c r="E67" s="34" t="s">
        <v>120</v>
      </c>
      <c r="F67" s="34">
        <v>133</v>
      </c>
      <c r="G67" s="34" t="s">
        <v>24</v>
      </c>
      <c r="H67" s="35"/>
      <c r="I67" s="35"/>
      <c r="J67" s="35">
        <v>0</v>
      </c>
      <c r="K67" s="37"/>
    </row>
    <row r="68" spans="1:11" s="30" customFormat="1" ht="48" hidden="1" x14ac:dyDescent="0.2">
      <c r="A68" s="31" t="s">
        <v>166</v>
      </c>
      <c r="B68" s="31" t="s">
        <v>237</v>
      </c>
      <c r="C68" s="32" t="s">
        <v>168</v>
      </c>
      <c r="D68" s="33" t="s">
        <v>169</v>
      </c>
      <c r="E68" s="34" t="s">
        <v>170</v>
      </c>
      <c r="F68" s="34">
        <v>133</v>
      </c>
      <c r="G68" s="34" t="s">
        <v>24</v>
      </c>
      <c r="H68" s="35"/>
      <c r="I68" s="35"/>
      <c r="J68" s="35">
        <v>0</v>
      </c>
      <c r="K68" s="37"/>
    </row>
    <row r="69" spans="1:11" s="30" customFormat="1" ht="36" hidden="1" x14ac:dyDescent="0.2">
      <c r="A69" s="31" t="s">
        <v>117</v>
      </c>
      <c r="B69" s="31" t="s">
        <v>238</v>
      </c>
      <c r="C69" s="32" t="s">
        <v>341</v>
      </c>
      <c r="D69" s="33" t="s">
        <v>119</v>
      </c>
      <c r="E69" s="34" t="s">
        <v>120</v>
      </c>
      <c r="F69" s="34">
        <v>133</v>
      </c>
      <c r="G69" s="34" t="s">
        <v>24</v>
      </c>
      <c r="H69" s="35"/>
      <c r="I69" s="35"/>
      <c r="J69" s="35">
        <v>6</v>
      </c>
      <c r="K69" s="37"/>
    </row>
    <row r="70" spans="1:11" s="30" customFormat="1" ht="48" hidden="1" x14ac:dyDescent="0.2">
      <c r="A70" s="31" t="s">
        <v>130</v>
      </c>
      <c r="B70" s="31" t="s">
        <v>239</v>
      </c>
      <c r="C70" s="32" t="s">
        <v>132</v>
      </c>
      <c r="D70" s="33" t="s">
        <v>133</v>
      </c>
      <c r="E70" s="34" t="s">
        <v>114</v>
      </c>
      <c r="F70" s="34">
        <v>133</v>
      </c>
      <c r="G70" s="34" t="s">
        <v>24</v>
      </c>
      <c r="H70" s="35"/>
      <c r="I70" s="35"/>
      <c r="J70" s="35">
        <v>0</v>
      </c>
      <c r="K70" s="37"/>
    </row>
    <row r="71" spans="1:11" s="30" customFormat="1" ht="48" hidden="1" x14ac:dyDescent="0.2">
      <c r="A71" s="31" t="s">
        <v>145</v>
      </c>
      <c r="B71" s="31" t="s">
        <v>240</v>
      </c>
      <c r="C71" s="32" t="s">
        <v>147</v>
      </c>
      <c r="D71" s="33" t="s">
        <v>148</v>
      </c>
      <c r="E71" s="34" t="s">
        <v>125</v>
      </c>
      <c r="F71" s="34">
        <v>133</v>
      </c>
      <c r="G71" s="34" t="s">
        <v>24</v>
      </c>
      <c r="H71" s="35"/>
      <c r="I71" s="35"/>
      <c r="J71" s="35">
        <v>0</v>
      </c>
      <c r="K71" s="37"/>
    </row>
    <row r="72" spans="1:11" s="30" customFormat="1" ht="48" hidden="1" x14ac:dyDescent="0.2">
      <c r="A72" s="31" t="s">
        <v>200</v>
      </c>
      <c r="B72" s="31" t="s">
        <v>241</v>
      </c>
      <c r="C72" s="32" t="s">
        <v>202</v>
      </c>
      <c r="D72" s="33" t="s">
        <v>203</v>
      </c>
      <c r="E72" s="34" t="s">
        <v>125</v>
      </c>
      <c r="F72" s="34">
        <v>133</v>
      </c>
      <c r="G72" s="34" t="s">
        <v>24</v>
      </c>
      <c r="H72" s="35"/>
      <c r="I72" s="35"/>
      <c r="J72" s="35">
        <v>0</v>
      </c>
      <c r="K72" s="37"/>
    </row>
    <row r="73" spans="1:11" s="30" customFormat="1" ht="72" hidden="1" x14ac:dyDescent="0.2">
      <c r="A73" s="31" t="s">
        <v>149</v>
      </c>
      <c r="B73" s="31" t="s">
        <v>242</v>
      </c>
      <c r="C73" s="32" t="s">
        <v>151</v>
      </c>
      <c r="D73" s="33" t="s">
        <v>152</v>
      </c>
      <c r="E73" s="34" t="s">
        <v>114</v>
      </c>
      <c r="F73" s="34">
        <v>133</v>
      </c>
      <c r="G73" s="34" t="s">
        <v>24</v>
      </c>
      <c r="H73" s="35"/>
      <c r="I73" s="35"/>
      <c r="J73" s="35">
        <v>0</v>
      </c>
      <c r="K73" s="37"/>
    </row>
    <row r="74" spans="1:11" s="30" customFormat="1" ht="60" hidden="1" x14ac:dyDescent="0.2">
      <c r="A74" s="31" t="s">
        <v>175</v>
      </c>
      <c r="B74" s="31" t="s">
        <v>243</v>
      </c>
      <c r="C74" s="32" t="s">
        <v>177</v>
      </c>
      <c r="D74" s="33" t="s">
        <v>178</v>
      </c>
      <c r="E74" s="34" t="s">
        <v>179</v>
      </c>
      <c r="F74" s="34">
        <v>133</v>
      </c>
      <c r="G74" s="34" t="s">
        <v>24</v>
      </c>
      <c r="H74" s="35"/>
      <c r="I74" s="35"/>
      <c r="J74" s="35">
        <v>0</v>
      </c>
      <c r="K74" s="37"/>
    </row>
    <row r="75" spans="1:11" s="30" customFormat="1" ht="60" hidden="1" x14ac:dyDescent="0.2">
      <c r="A75" s="31" t="s">
        <v>175</v>
      </c>
      <c r="B75" s="31" t="s">
        <v>244</v>
      </c>
      <c r="C75" s="32" t="s">
        <v>177</v>
      </c>
      <c r="D75" s="33" t="s">
        <v>178</v>
      </c>
      <c r="E75" s="34" t="s">
        <v>179</v>
      </c>
      <c r="F75" s="34">
        <v>134</v>
      </c>
      <c r="G75" s="34" t="s">
        <v>31</v>
      </c>
      <c r="H75" s="35"/>
      <c r="I75" s="35"/>
      <c r="J75" s="35">
        <v>0</v>
      </c>
      <c r="K75" s="37"/>
    </row>
    <row r="76" spans="1:11" ht="36" hidden="1" x14ac:dyDescent="0.2">
      <c r="A76" s="31" t="s">
        <v>162</v>
      </c>
      <c r="B76" s="31" t="s">
        <v>245</v>
      </c>
      <c r="C76" s="32" t="s">
        <v>344</v>
      </c>
      <c r="D76" s="33" t="s">
        <v>164</v>
      </c>
      <c r="E76" s="34" t="s">
        <v>125</v>
      </c>
      <c r="F76" s="34">
        <v>134</v>
      </c>
      <c r="G76" s="34" t="s">
        <v>31</v>
      </c>
      <c r="H76" s="35"/>
      <c r="I76" s="35"/>
      <c r="J76" s="35">
        <v>0</v>
      </c>
    </row>
    <row r="77" spans="1:11" ht="60" hidden="1" x14ac:dyDescent="0.2">
      <c r="A77" s="31" t="s">
        <v>141</v>
      </c>
      <c r="B77" s="31" t="s">
        <v>246</v>
      </c>
      <c r="C77" s="32" t="s">
        <v>143</v>
      </c>
      <c r="D77" s="33" t="s">
        <v>144</v>
      </c>
      <c r="E77" s="34" t="s">
        <v>125</v>
      </c>
      <c r="F77" s="34">
        <v>134</v>
      </c>
      <c r="G77" s="34" t="s">
        <v>31</v>
      </c>
      <c r="H77" s="35"/>
      <c r="I77" s="35"/>
      <c r="J77" s="35">
        <v>0</v>
      </c>
    </row>
    <row r="78" spans="1:11" ht="60" hidden="1" x14ac:dyDescent="0.2">
      <c r="A78" s="31" t="s">
        <v>126</v>
      </c>
      <c r="B78" s="31" t="s">
        <v>247</v>
      </c>
      <c r="C78" s="32" t="s">
        <v>128</v>
      </c>
      <c r="D78" s="33" t="s">
        <v>129</v>
      </c>
      <c r="E78" s="34" t="s">
        <v>125</v>
      </c>
      <c r="F78" s="34">
        <v>136</v>
      </c>
      <c r="G78" s="34" t="s">
        <v>41</v>
      </c>
      <c r="H78" s="35"/>
      <c r="I78" s="35"/>
      <c r="J78" s="35">
        <v>0</v>
      </c>
    </row>
    <row r="79" spans="1:11" ht="36" hidden="1" x14ac:dyDescent="0.2">
      <c r="A79" s="31" t="s">
        <v>188</v>
      </c>
      <c r="B79" s="31" t="s">
        <v>248</v>
      </c>
      <c r="C79" s="32" t="s">
        <v>340</v>
      </c>
      <c r="D79" s="33" t="s">
        <v>190</v>
      </c>
      <c r="E79" s="34" t="s">
        <v>120</v>
      </c>
      <c r="F79" s="34">
        <v>137</v>
      </c>
      <c r="G79" s="34" t="s">
        <v>37</v>
      </c>
      <c r="H79" s="35"/>
      <c r="I79" s="35"/>
      <c r="J79" s="35">
        <v>0</v>
      </c>
    </row>
    <row r="80" spans="1:11" ht="24" x14ac:dyDescent="0.2">
      <c r="A80" s="31" t="s">
        <v>137</v>
      </c>
      <c r="B80" s="31" t="s">
        <v>249</v>
      </c>
      <c r="C80" s="32" t="s">
        <v>139</v>
      </c>
      <c r="D80" s="33" t="s">
        <v>140</v>
      </c>
      <c r="E80" s="34" t="s">
        <v>114</v>
      </c>
      <c r="F80" s="34">
        <v>137</v>
      </c>
      <c r="G80" s="34" t="s">
        <v>37</v>
      </c>
      <c r="H80" s="35"/>
      <c r="I80" s="35"/>
      <c r="J80" s="35">
        <v>0</v>
      </c>
    </row>
    <row r="81" spans="1:10" ht="72" hidden="1" x14ac:dyDescent="0.2">
      <c r="A81" s="31" t="s">
        <v>149</v>
      </c>
      <c r="B81" s="31" t="s">
        <v>250</v>
      </c>
      <c r="C81" s="32" t="s">
        <v>151</v>
      </c>
      <c r="D81" s="33" t="s">
        <v>152</v>
      </c>
      <c r="E81" s="34" t="s">
        <v>114</v>
      </c>
      <c r="F81" s="34">
        <v>137</v>
      </c>
      <c r="G81" s="34" t="s">
        <v>37</v>
      </c>
      <c r="H81" s="35"/>
      <c r="I81" s="35"/>
      <c r="J81" s="35">
        <v>0</v>
      </c>
    </row>
    <row r="82" spans="1:10" ht="60" hidden="1" x14ac:dyDescent="0.2">
      <c r="A82" s="31" t="s">
        <v>175</v>
      </c>
      <c r="B82" s="31" t="s">
        <v>251</v>
      </c>
      <c r="C82" s="32" t="s">
        <v>177</v>
      </c>
      <c r="D82" s="33" t="s">
        <v>178</v>
      </c>
      <c r="E82" s="34" t="s">
        <v>179</v>
      </c>
      <c r="F82" s="34">
        <v>137</v>
      </c>
      <c r="G82" s="34" t="s">
        <v>37</v>
      </c>
      <c r="H82" s="35"/>
      <c r="I82" s="35"/>
      <c r="J82" s="35">
        <v>0</v>
      </c>
    </row>
    <row r="83" spans="1:10" ht="36" hidden="1" x14ac:dyDescent="0.2">
      <c r="A83" s="31" t="s">
        <v>162</v>
      </c>
      <c r="B83" s="31" t="s">
        <v>252</v>
      </c>
      <c r="C83" s="32" t="s">
        <v>344</v>
      </c>
      <c r="D83" s="33" t="s">
        <v>164</v>
      </c>
      <c r="E83" s="34" t="s">
        <v>125</v>
      </c>
      <c r="F83" s="34">
        <v>137</v>
      </c>
      <c r="G83" s="34" t="s">
        <v>37</v>
      </c>
      <c r="H83" s="35"/>
      <c r="I83" s="35"/>
      <c r="J83" s="35">
        <v>0</v>
      </c>
    </row>
    <row r="84" spans="1:10" ht="48" hidden="1" x14ac:dyDescent="0.2">
      <c r="A84" s="31" t="s">
        <v>200</v>
      </c>
      <c r="B84" s="31" t="s">
        <v>253</v>
      </c>
      <c r="C84" s="32" t="s">
        <v>202</v>
      </c>
      <c r="D84" s="33" t="s">
        <v>203</v>
      </c>
      <c r="E84" s="34" t="s">
        <v>125</v>
      </c>
      <c r="F84" s="34">
        <v>137</v>
      </c>
      <c r="G84" s="34" t="s">
        <v>37</v>
      </c>
      <c r="H84" s="35"/>
      <c r="I84" s="35"/>
      <c r="J84" s="35">
        <v>0</v>
      </c>
    </row>
    <row r="85" spans="1:10" ht="48" hidden="1" x14ac:dyDescent="0.2">
      <c r="A85" s="31" t="s">
        <v>130</v>
      </c>
      <c r="B85" s="31" t="s">
        <v>254</v>
      </c>
      <c r="C85" s="32" t="s">
        <v>132</v>
      </c>
      <c r="D85" s="33" t="s">
        <v>133</v>
      </c>
      <c r="E85" s="34" t="s">
        <v>114</v>
      </c>
      <c r="F85" s="34">
        <v>137</v>
      </c>
      <c r="G85" s="34" t="s">
        <v>37</v>
      </c>
      <c r="H85" s="35"/>
      <c r="I85" s="35"/>
      <c r="J85" s="35">
        <v>0</v>
      </c>
    </row>
    <row r="86" spans="1:10" ht="48" hidden="1" x14ac:dyDescent="0.2">
      <c r="A86" s="31" t="s">
        <v>194</v>
      </c>
      <c r="B86" s="31" t="s">
        <v>255</v>
      </c>
      <c r="C86" s="32" t="s">
        <v>196</v>
      </c>
      <c r="D86" s="33" t="s">
        <v>197</v>
      </c>
      <c r="E86" s="34" t="s">
        <v>114</v>
      </c>
      <c r="F86" s="34">
        <v>137</v>
      </c>
      <c r="G86" s="34" t="s">
        <v>37</v>
      </c>
      <c r="H86" s="35"/>
      <c r="I86" s="35"/>
      <c r="J86" s="35">
        <v>0</v>
      </c>
    </row>
    <row r="87" spans="1:10" ht="60" hidden="1" x14ac:dyDescent="0.2">
      <c r="A87" s="31" t="s">
        <v>126</v>
      </c>
      <c r="B87" s="31" t="s">
        <v>256</v>
      </c>
      <c r="C87" s="32" t="s">
        <v>128</v>
      </c>
      <c r="D87" s="33" t="s">
        <v>129</v>
      </c>
      <c r="E87" s="34" t="s">
        <v>125</v>
      </c>
      <c r="F87" s="34">
        <v>138</v>
      </c>
      <c r="G87" s="34" t="s">
        <v>25</v>
      </c>
      <c r="H87" s="35"/>
      <c r="I87" s="35"/>
      <c r="J87" s="35">
        <v>0</v>
      </c>
    </row>
    <row r="88" spans="1:10" ht="36" hidden="1" x14ac:dyDescent="0.2">
      <c r="A88" s="65" t="s">
        <v>117</v>
      </c>
      <c r="B88" s="65" t="s">
        <v>257</v>
      </c>
      <c r="C88" s="32" t="s">
        <v>341</v>
      </c>
      <c r="D88" s="65" t="s">
        <v>119</v>
      </c>
      <c r="E88" s="65" t="s">
        <v>120</v>
      </c>
      <c r="F88" s="65">
        <v>140</v>
      </c>
      <c r="G88" s="65" t="s">
        <v>42</v>
      </c>
      <c r="H88" s="65"/>
      <c r="I88" s="65"/>
      <c r="J88" s="35">
        <v>0</v>
      </c>
    </row>
    <row r="89" spans="1:10" ht="36" hidden="1" x14ac:dyDescent="0.2">
      <c r="A89" s="65" t="s">
        <v>153</v>
      </c>
      <c r="B89" s="65" t="s">
        <v>258</v>
      </c>
      <c r="C89" s="65" t="s">
        <v>155</v>
      </c>
      <c r="D89" s="65" t="s">
        <v>156</v>
      </c>
      <c r="E89" s="65" t="s">
        <v>157</v>
      </c>
      <c r="F89" s="65">
        <v>142</v>
      </c>
      <c r="G89" s="65" t="s">
        <v>28</v>
      </c>
      <c r="H89" s="65"/>
      <c r="I89" s="65"/>
      <c r="J89" s="35">
        <v>0</v>
      </c>
    </row>
    <row r="90" spans="1:10" ht="48" hidden="1" x14ac:dyDescent="0.2">
      <c r="A90" s="65" t="s">
        <v>134</v>
      </c>
      <c r="B90" s="65" t="s">
        <v>259</v>
      </c>
      <c r="C90" s="32" t="s">
        <v>345</v>
      </c>
      <c r="D90" s="65" t="s">
        <v>136</v>
      </c>
      <c r="E90" s="65" t="s">
        <v>114</v>
      </c>
      <c r="F90" s="65">
        <v>142</v>
      </c>
      <c r="G90" s="65" t="s">
        <v>28</v>
      </c>
      <c r="H90" s="65"/>
      <c r="I90" s="65"/>
      <c r="J90" s="35">
        <v>0</v>
      </c>
    </row>
    <row r="91" spans="1:10" ht="72" hidden="1" x14ac:dyDescent="0.2">
      <c r="A91" s="65" t="s">
        <v>149</v>
      </c>
      <c r="B91" s="65" t="s">
        <v>260</v>
      </c>
      <c r="C91" s="65" t="s">
        <v>151</v>
      </c>
      <c r="D91" s="65" t="s">
        <v>152</v>
      </c>
      <c r="E91" s="65" t="s">
        <v>114</v>
      </c>
      <c r="F91" s="65">
        <v>142</v>
      </c>
      <c r="G91" s="65" t="s">
        <v>28</v>
      </c>
      <c r="H91" s="65"/>
      <c r="I91" s="65"/>
      <c r="J91" s="35">
        <v>0</v>
      </c>
    </row>
    <row r="92" spans="1:10" ht="36" hidden="1" x14ac:dyDescent="0.2">
      <c r="A92" s="65" t="s">
        <v>188</v>
      </c>
      <c r="B92" s="65" t="s">
        <v>261</v>
      </c>
      <c r="C92" s="32" t="s">
        <v>340</v>
      </c>
      <c r="D92" s="65" t="s">
        <v>190</v>
      </c>
      <c r="E92" s="65" t="s">
        <v>120</v>
      </c>
      <c r="F92" s="65">
        <v>142</v>
      </c>
      <c r="G92" s="65" t="s">
        <v>28</v>
      </c>
      <c r="H92" s="65"/>
      <c r="I92" s="65"/>
      <c r="J92" s="35">
        <v>0</v>
      </c>
    </row>
    <row r="93" spans="1:10" ht="60" hidden="1" x14ac:dyDescent="0.2">
      <c r="A93" s="65" t="s">
        <v>175</v>
      </c>
      <c r="B93" s="65" t="s">
        <v>262</v>
      </c>
      <c r="C93" s="67" t="s">
        <v>177</v>
      </c>
      <c r="D93" s="65" t="s">
        <v>178</v>
      </c>
      <c r="E93" s="65" t="s">
        <v>179</v>
      </c>
      <c r="F93" s="65">
        <v>142</v>
      </c>
      <c r="G93" s="65" t="s">
        <v>28</v>
      </c>
      <c r="H93" s="65"/>
      <c r="I93" s="65"/>
      <c r="J93" s="35">
        <v>0</v>
      </c>
    </row>
    <row r="94" spans="1:10" ht="24" x14ac:dyDescent="0.2">
      <c r="A94" s="65" t="s">
        <v>137</v>
      </c>
      <c r="B94" s="65" t="s">
        <v>263</v>
      </c>
      <c r="C94" s="32" t="s">
        <v>139</v>
      </c>
      <c r="D94" s="65" t="s">
        <v>140</v>
      </c>
      <c r="E94" s="65" t="s">
        <v>114</v>
      </c>
      <c r="F94" s="65">
        <v>142</v>
      </c>
      <c r="G94" s="65" t="s">
        <v>28</v>
      </c>
      <c r="H94" s="65"/>
      <c r="I94" s="65"/>
      <c r="J94" s="35">
        <v>0</v>
      </c>
    </row>
    <row r="95" spans="1:10" ht="36" hidden="1" x14ac:dyDescent="0.2">
      <c r="A95" s="65" t="s">
        <v>162</v>
      </c>
      <c r="B95" s="65" t="s">
        <v>264</v>
      </c>
      <c r="C95" s="32" t="s">
        <v>344</v>
      </c>
      <c r="D95" s="65" t="s">
        <v>164</v>
      </c>
      <c r="E95" s="65" t="s">
        <v>125</v>
      </c>
      <c r="F95" s="65">
        <v>142</v>
      </c>
      <c r="G95" s="65" t="s">
        <v>28</v>
      </c>
      <c r="H95" s="65"/>
      <c r="I95" s="65"/>
      <c r="J95" s="35">
        <v>0</v>
      </c>
    </row>
    <row r="96" spans="1:10" ht="48" hidden="1" x14ac:dyDescent="0.2">
      <c r="A96" s="65" t="s">
        <v>130</v>
      </c>
      <c r="B96" s="65" t="s">
        <v>265</v>
      </c>
      <c r="C96" s="65" t="s">
        <v>132</v>
      </c>
      <c r="D96" s="65" t="s">
        <v>133</v>
      </c>
      <c r="E96" s="65" t="s">
        <v>114</v>
      </c>
      <c r="F96" s="65">
        <v>142</v>
      </c>
      <c r="G96" s="65" t="s">
        <v>28</v>
      </c>
      <c r="H96" s="65"/>
      <c r="I96" s="65"/>
      <c r="J96" s="35">
        <v>0</v>
      </c>
    </row>
    <row r="97" spans="1:10" ht="48" hidden="1" x14ac:dyDescent="0.2">
      <c r="A97" s="65" t="s">
        <v>200</v>
      </c>
      <c r="B97" s="65" t="s">
        <v>266</v>
      </c>
      <c r="C97" s="65" t="s">
        <v>202</v>
      </c>
      <c r="D97" s="65" t="s">
        <v>203</v>
      </c>
      <c r="E97" s="65" t="s">
        <v>125</v>
      </c>
      <c r="F97" s="65">
        <v>142</v>
      </c>
      <c r="G97" s="65" t="s">
        <v>28</v>
      </c>
      <c r="H97" s="65"/>
      <c r="I97" s="65"/>
      <c r="J97" s="35">
        <v>0</v>
      </c>
    </row>
    <row r="98" spans="1:10" ht="48" hidden="1" x14ac:dyDescent="0.2">
      <c r="A98" s="65" t="s">
        <v>180</v>
      </c>
      <c r="B98" s="65" t="s">
        <v>267</v>
      </c>
      <c r="C98" s="32" t="s">
        <v>342</v>
      </c>
      <c r="D98" s="65" t="s">
        <v>182</v>
      </c>
      <c r="E98" s="65" t="s">
        <v>157</v>
      </c>
      <c r="F98" s="65">
        <v>142</v>
      </c>
      <c r="G98" s="65" t="s">
        <v>28</v>
      </c>
      <c r="H98" s="65"/>
      <c r="I98" s="65"/>
      <c r="J98" s="35">
        <v>0</v>
      </c>
    </row>
    <row r="99" spans="1:10" ht="36" hidden="1" x14ac:dyDescent="0.2">
      <c r="A99" s="65" t="s">
        <v>117</v>
      </c>
      <c r="B99" s="65" t="s">
        <v>268</v>
      </c>
      <c r="C99" s="32" t="s">
        <v>341</v>
      </c>
      <c r="D99" s="65" t="s">
        <v>119</v>
      </c>
      <c r="E99" s="65" t="s">
        <v>120</v>
      </c>
      <c r="F99" s="65">
        <v>142</v>
      </c>
      <c r="G99" s="65" t="s">
        <v>28</v>
      </c>
      <c r="H99" s="65"/>
      <c r="I99" s="65"/>
      <c r="J99" s="35">
        <v>0</v>
      </c>
    </row>
    <row r="100" spans="1:10" ht="48" hidden="1" x14ac:dyDescent="0.2">
      <c r="A100" s="65" t="s">
        <v>158</v>
      </c>
      <c r="B100" s="65" t="s">
        <v>269</v>
      </c>
      <c r="C100" s="65" t="s">
        <v>160</v>
      </c>
      <c r="D100" s="65" t="s">
        <v>161</v>
      </c>
      <c r="E100" s="65" t="s">
        <v>157</v>
      </c>
      <c r="F100" s="65">
        <v>144</v>
      </c>
      <c r="G100" s="65" t="s">
        <v>30</v>
      </c>
      <c r="H100" s="65"/>
      <c r="I100" s="65"/>
      <c r="J100" s="35">
        <v>0</v>
      </c>
    </row>
    <row r="101" spans="1:10" ht="36" hidden="1" x14ac:dyDescent="0.2">
      <c r="A101" s="65" t="s">
        <v>153</v>
      </c>
      <c r="B101" s="65" t="s">
        <v>270</v>
      </c>
      <c r="C101" s="65" t="s">
        <v>155</v>
      </c>
      <c r="D101" s="65" t="s">
        <v>156</v>
      </c>
      <c r="E101" s="65" t="s">
        <v>157</v>
      </c>
      <c r="F101" s="65">
        <v>144</v>
      </c>
      <c r="G101" s="65" t="s">
        <v>30</v>
      </c>
      <c r="H101" s="65"/>
      <c r="I101" s="65"/>
      <c r="J101" s="35">
        <v>0</v>
      </c>
    </row>
    <row r="102" spans="1:10" ht="48" hidden="1" x14ac:dyDescent="0.2">
      <c r="A102" s="65" t="s">
        <v>180</v>
      </c>
      <c r="B102" s="65" t="s">
        <v>271</v>
      </c>
      <c r="C102" s="32" t="s">
        <v>342</v>
      </c>
      <c r="D102" s="65" t="s">
        <v>182</v>
      </c>
      <c r="E102" s="65" t="s">
        <v>157</v>
      </c>
      <c r="F102" s="65">
        <v>144</v>
      </c>
      <c r="G102" s="65" t="s">
        <v>30</v>
      </c>
      <c r="H102" s="65"/>
      <c r="I102" s="65"/>
      <c r="J102" s="35">
        <v>0</v>
      </c>
    </row>
    <row r="103" spans="1:10" ht="36" hidden="1" x14ac:dyDescent="0.2">
      <c r="A103" s="65" t="s">
        <v>188</v>
      </c>
      <c r="B103" s="65" t="s">
        <v>272</v>
      </c>
      <c r="C103" s="32" t="s">
        <v>340</v>
      </c>
      <c r="D103" s="65" t="s">
        <v>190</v>
      </c>
      <c r="E103" s="65" t="s">
        <v>120</v>
      </c>
      <c r="F103" s="65">
        <v>144</v>
      </c>
      <c r="G103" s="65" t="s">
        <v>30</v>
      </c>
      <c r="H103" s="65"/>
      <c r="I103" s="65"/>
      <c r="J103" s="35">
        <v>0</v>
      </c>
    </row>
    <row r="104" spans="1:10" ht="36" hidden="1" x14ac:dyDescent="0.2">
      <c r="A104" s="65" t="s">
        <v>117</v>
      </c>
      <c r="B104" s="65" t="s">
        <v>273</v>
      </c>
      <c r="C104" s="32" t="s">
        <v>341</v>
      </c>
      <c r="D104" s="65" t="s">
        <v>119</v>
      </c>
      <c r="E104" s="65" t="s">
        <v>120</v>
      </c>
      <c r="F104" s="65">
        <v>144</v>
      </c>
      <c r="G104" s="65" t="s">
        <v>30</v>
      </c>
      <c r="H104" s="65"/>
      <c r="I104" s="65"/>
      <c r="J104" s="35">
        <v>0</v>
      </c>
    </row>
    <row r="105" spans="1:10" ht="24" x14ac:dyDescent="0.2">
      <c r="A105" s="65" t="s">
        <v>137</v>
      </c>
      <c r="B105" s="65" t="s">
        <v>274</v>
      </c>
      <c r="C105" s="32" t="s">
        <v>139</v>
      </c>
      <c r="D105" s="65" t="s">
        <v>140</v>
      </c>
      <c r="E105" s="65" t="s">
        <v>114</v>
      </c>
      <c r="F105" s="65">
        <v>144</v>
      </c>
      <c r="G105" s="65" t="s">
        <v>30</v>
      </c>
      <c r="H105" s="65"/>
      <c r="I105" s="65"/>
      <c r="J105" s="35">
        <v>0</v>
      </c>
    </row>
    <row r="106" spans="1:10" ht="36" hidden="1" x14ac:dyDescent="0.2">
      <c r="A106" s="65" t="s">
        <v>162</v>
      </c>
      <c r="B106" s="65" t="s">
        <v>275</v>
      </c>
      <c r="C106" s="32" t="s">
        <v>344</v>
      </c>
      <c r="D106" s="65" t="s">
        <v>164</v>
      </c>
      <c r="E106" s="65" t="s">
        <v>125</v>
      </c>
      <c r="F106" s="65">
        <v>144</v>
      </c>
      <c r="G106" s="65" t="s">
        <v>30</v>
      </c>
      <c r="H106" s="65"/>
      <c r="I106" s="65"/>
      <c r="J106" s="35">
        <v>0</v>
      </c>
    </row>
    <row r="107" spans="1:10" ht="48" hidden="1" x14ac:dyDescent="0.2">
      <c r="A107" s="65" t="s">
        <v>194</v>
      </c>
      <c r="B107" s="65" t="s">
        <v>276</v>
      </c>
      <c r="C107" s="65" t="s">
        <v>196</v>
      </c>
      <c r="D107" s="65" t="s">
        <v>197</v>
      </c>
      <c r="E107" s="65" t="s">
        <v>114</v>
      </c>
      <c r="F107" s="65">
        <v>144</v>
      </c>
      <c r="G107" s="65" t="s">
        <v>30</v>
      </c>
      <c r="H107" s="65"/>
      <c r="I107" s="65"/>
      <c r="J107" s="35">
        <v>0</v>
      </c>
    </row>
    <row r="108" spans="1:10" ht="48" hidden="1" x14ac:dyDescent="0.2">
      <c r="A108" s="65" t="s">
        <v>134</v>
      </c>
      <c r="B108" s="65" t="s">
        <v>277</v>
      </c>
      <c r="C108" s="32" t="s">
        <v>345</v>
      </c>
      <c r="D108" s="65" t="s">
        <v>136</v>
      </c>
      <c r="E108" s="65" t="s">
        <v>114</v>
      </c>
      <c r="F108" s="65">
        <v>144</v>
      </c>
      <c r="G108" s="65" t="s">
        <v>30</v>
      </c>
      <c r="H108" s="65"/>
      <c r="I108" s="65"/>
      <c r="J108" s="35">
        <v>0</v>
      </c>
    </row>
    <row r="109" spans="1:10" ht="72" hidden="1" x14ac:dyDescent="0.2">
      <c r="A109" s="65" t="s">
        <v>149</v>
      </c>
      <c r="B109" s="65" t="s">
        <v>278</v>
      </c>
      <c r="C109" s="65" t="s">
        <v>151</v>
      </c>
      <c r="D109" s="65" t="s">
        <v>152</v>
      </c>
      <c r="E109" s="65" t="s">
        <v>114</v>
      </c>
      <c r="F109" s="65">
        <v>144</v>
      </c>
      <c r="G109" s="65" t="s">
        <v>30</v>
      </c>
      <c r="H109" s="65"/>
      <c r="I109" s="65"/>
      <c r="J109" s="35">
        <v>0</v>
      </c>
    </row>
    <row r="110" spans="1:10" ht="48" hidden="1" x14ac:dyDescent="0.2">
      <c r="A110" s="65" t="s">
        <v>134</v>
      </c>
      <c r="B110" s="65" t="s">
        <v>279</v>
      </c>
      <c r="C110" s="32" t="s">
        <v>345</v>
      </c>
      <c r="D110" s="65" t="s">
        <v>136</v>
      </c>
      <c r="E110" s="65" t="s">
        <v>114</v>
      </c>
      <c r="F110" s="65">
        <v>147</v>
      </c>
      <c r="G110" s="65" t="s">
        <v>21</v>
      </c>
      <c r="H110" s="65"/>
      <c r="I110" s="65"/>
      <c r="J110" s="35">
        <v>0</v>
      </c>
    </row>
    <row r="111" spans="1:10" ht="72" hidden="1" x14ac:dyDescent="0.2">
      <c r="A111" s="65" t="s">
        <v>149</v>
      </c>
      <c r="B111" s="65" t="s">
        <v>280</v>
      </c>
      <c r="C111" s="65" t="s">
        <v>151</v>
      </c>
      <c r="D111" s="65" t="s">
        <v>152</v>
      </c>
      <c r="E111" s="65" t="s">
        <v>114</v>
      </c>
      <c r="F111" s="65">
        <v>147</v>
      </c>
      <c r="G111" s="65" t="s">
        <v>21</v>
      </c>
      <c r="H111" s="65"/>
      <c r="I111" s="65"/>
      <c r="J111" s="35">
        <v>0</v>
      </c>
    </row>
    <row r="112" spans="1:10" ht="24" x14ac:dyDescent="0.2">
      <c r="A112" s="65" t="s">
        <v>137</v>
      </c>
      <c r="B112" s="65" t="s">
        <v>281</v>
      </c>
      <c r="C112" s="32" t="s">
        <v>139</v>
      </c>
      <c r="D112" s="65" t="s">
        <v>140</v>
      </c>
      <c r="E112" s="65" t="s">
        <v>114</v>
      </c>
      <c r="F112" s="65">
        <v>147</v>
      </c>
      <c r="G112" s="65" t="s">
        <v>21</v>
      </c>
      <c r="H112" s="65"/>
      <c r="I112" s="65"/>
      <c r="J112" s="35">
        <v>0</v>
      </c>
    </row>
    <row r="113" spans="1:10" ht="48" hidden="1" x14ac:dyDescent="0.2">
      <c r="A113" s="65" t="s">
        <v>180</v>
      </c>
      <c r="B113" s="65" t="s">
        <v>282</v>
      </c>
      <c r="C113" s="32" t="s">
        <v>342</v>
      </c>
      <c r="D113" s="65" t="s">
        <v>182</v>
      </c>
      <c r="E113" s="65" t="s">
        <v>157</v>
      </c>
      <c r="F113" s="65">
        <v>147</v>
      </c>
      <c r="G113" s="65" t="s">
        <v>21</v>
      </c>
      <c r="H113" s="65"/>
      <c r="I113" s="65"/>
      <c r="J113" s="35">
        <v>0</v>
      </c>
    </row>
    <row r="114" spans="1:10" ht="36" hidden="1" x14ac:dyDescent="0.2">
      <c r="A114" s="65" t="s">
        <v>117</v>
      </c>
      <c r="B114" s="65" t="s">
        <v>283</v>
      </c>
      <c r="C114" s="32" t="s">
        <v>341</v>
      </c>
      <c r="D114" s="65" t="s">
        <v>119</v>
      </c>
      <c r="E114" s="65" t="s">
        <v>120</v>
      </c>
      <c r="F114" s="65">
        <v>147</v>
      </c>
      <c r="G114" s="65" t="s">
        <v>21</v>
      </c>
      <c r="H114" s="65"/>
      <c r="I114" s="65"/>
      <c r="J114" s="35">
        <v>0</v>
      </c>
    </row>
    <row r="115" spans="1:10" ht="36" hidden="1" x14ac:dyDescent="0.2">
      <c r="A115" s="65" t="s">
        <v>188</v>
      </c>
      <c r="B115" s="65" t="s">
        <v>284</v>
      </c>
      <c r="C115" s="32" t="s">
        <v>340</v>
      </c>
      <c r="D115" s="65" t="s">
        <v>190</v>
      </c>
      <c r="E115" s="65" t="s">
        <v>120</v>
      </c>
      <c r="F115" s="65">
        <v>147</v>
      </c>
      <c r="G115" s="65" t="s">
        <v>21</v>
      </c>
      <c r="H115" s="65"/>
      <c r="I115" s="65"/>
      <c r="J115" s="35">
        <v>0</v>
      </c>
    </row>
    <row r="116" spans="1:10" ht="36" hidden="1" x14ac:dyDescent="0.2">
      <c r="A116" s="65" t="s">
        <v>162</v>
      </c>
      <c r="B116" s="65" t="s">
        <v>285</v>
      </c>
      <c r="C116" s="32" t="s">
        <v>344</v>
      </c>
      <c r="D116" s="65" t="s">
        <v>164</v>
      </c>
      <c r="E116" s="65" t="s">
        <v>125</v>
      </c>
      <c r="F116" s="65">
        <v>147</v>
      </c>
      <c r="G116" s="65" t="s">
        <v>21</v>
      </c>
      <c r="H116" s="65"/>
      <c r="I116" s="65"/>
      <c r="J116" s="35">
        <v>0</v>
      </c>
    </row>
    <row r="117" spans="1:10" ht="48" hidden="1" x14ac:dyDescent="0.2">
      <c r="A117" s="65" t="s">
        <v>158</v>
      </c>
      <c r="B117" s="65" t="s">
        <v>286</v>
      </c>
      <c r="C117" s="65" t="s">
        <v>160</v>
      </c>
      <c r="D117" s="65" t="s">
        <v>161</v>
      </c>
      <c r="E117" s="65" t="s">
        <v>157</v>
      </c>
      <c r="F117" s="65">
        <v>148</v>
      </c>
      <c r="G117" s="65" t="s">
        <v>46</v>
      </c>
      <c r="H117" s="65"/>
      <c r="I117" s="65"/>
      <c r="J117" s="35">
        <v>0</v>
      </c>
    </row>
    <row r="118" spans="1:10" ht="72" hidden="1" x14ac:dyDescent="0.2">
      <c r="A118" s="65" t="s">
        <v>149</v>
      </c>
      <c r="B118" s="65" t="s">
        <v>287</v>
      </c>
      <c r="C118" s="65" t="s">
        <v>151</v>
      </c>
      <c r="D118" s="65" t="s">
        <v>152</v>
      </c>
      <c r="E118" s="65" t="s">
        <v>114</v>
      </c>
      <c r="F118" s="65">
        <v>148</v>
      </c>
      <c r="G118" s="65" t="s">
        <v>46</v>
      </c>
      <c r="H118" s="65"/>
      <c r="I118" s="65"/>
      <c r="J118" s="35">
        <v>0</v>
      </c>
    </row>
    <row r="119" spans="1:10" ht="36" hidden="1" x14ac:dyDescent="0.2">
      <c r="A119" s="65" t="s">
        <v>188</v>
      </c>
      <c r="B119" s="65" t="s">
        <v>288</v>
      </c>
      <c r="C119" s="32" t="s">
        <v>340</v>
      </c>
      <c r="D119" s="65" t="s">
        <v>190</v>
      </c>
      <c r="E119" s="65" t="s">
        <v>120</v>
      </c>
      <c r="F119" s="65">
        <v>148</v>
      </c>
      <c r="G119" s="65" t="s">
        <v>46</v>
      </c>
      <c r="H119" s="65"/>
      <c r="I119" s="65"/>
      <c r="J119" s="35">
        <v>0</v>
      </c>
    </row>
    <row r="120" spans="1:10" ht="48" hidden="1" x14ac:dyDescent="0.2">
      <c r="A120" s="65" t="s">
        <v>194</v>
      </c>
      <c r="B120" s="65" t="s">
        <v>289</v>
      </c>
      <c r="C120" s="65" t="s">
        <v>196</v>
      </c>
      <c r="D120" s="65" t="s">
        <v>197</v>
      </c>
      <c r="E120" s="65" t="s">
        <v>114</v>
      </c>
      <c r="F120" s="65">
        <v>148</v>
      </c>
      <c r="G120" s="65" t="s">
        <v>46</v>
      </c>
      <c r="H120" s="65"/>
      <c r="I120" s="65"/>
      <c r="J120" s="35">
        <v>0</v>
      </c>
    </row>
    <row r="121" spans="1:10" ht="36" hidden="1" x14ac:dyDescent="0.2">
      <c r="A121" s="65" t="s">
        <v>117</v>
      </c>
      <c r="B121" s="65" t="s">
        <v>290</v>
      </c>
      <c r="C121" s="32" t="s">
        <v>341</v>
      </c>
      <c r="D121" s="65" t="s">
        <v>119</v>
      </c>
      <c r="E121" s="65" t="s">
        <v>120</v>
      </c>
      <c r="F121" s="65">
        <v>148</v>
      </c>
      <c r="G121" s="65" t="s">
        <v>46</v>
      </c>
      <c r="H121" s="65"/>
      <c r="I121" s="65"/>
      <c r="J121" s="35">
        <v>8</v>
      </c>
    </row>
    <row r="122" spans="1:10" ht="48" hidden="1" x14ac:dyDescent="0.2">
      <c r="A122" s="65" t="s">
        <v>145</v>
      </c>
      <c r="B122" s="65" t="s">
        <v>291</v>
      </c>
      <c r="C122" s="65" t="s">
        <v>147</v>
      </c>
      <c r="D122" s="65" t="s">
        <v>148</v>
      </c>
      <c r="E122" s="65" t="s">
        <v>125</v>
      </c>
      <c r="F122" s="65">
        <v>148</v>
      </c>
      <c r="G122" s="65" t="s">
        <v>46</v>
      </c>
      <c r="H122" s="65"/>
      <c r="I122" s="65"/>
      <c r="J122" s="35">
        <v>0</v>
      </c>
    </row>
    <row r="123" spans="1:10" ht="48" hidden="1" x14ac:dyDescent="0.2">
      <c r="A123" s="65" t="s">
        <v>121</v>
      </c>
      <c r="B123" s="65" t="s">
        <v>292</v>
      </c>
      <c r="C123" s="67" t="s">
        <v>123</v>
      </c>
      <c r="D123" s="65" t="s">
        <v>124</v>
      </c>
      <c r="E123" s="65" t="s">
        <v>125</v>
      </c>
      <c r="F123" s="65">
        <v>148</v>
      </c>
      <c r="G123" s="65" t="s">
        <v>46</v>
      </c>
      <c r="H123" s="65"/>
      <c r="I123" s="65"/>
      <c r="J123" s="35">
        <v>0</v>
      </c>
    </row>
    <row r="124" spans="1:10" ht="36" hidden="1" x14ac:dyDescent="0.2">
      <c r="A124" s="65" t="s">
        <v>117</v>
      </c>
      <c r="B124" s="65" t="s">
        <v>293</v>
      </c>
      <c r="C124" s="32" t="s">
        <v>341</v>
      </c>
      <c r="D124" s="65" t="s">
        <v>119</v>
      </c>
      <c r="E124" s="65" t="s">
        <v>120</v>
      </c>
      <c r="F124" s="65">
        <v>149</v>
      </c>
      <c r="G124" s="65" t="s">
        <v>39</v>
      </c>
      <c r="H124" s="65"/>
      <c r="I124" s="65"/>
      <c r="J124" s="35">
        <v>0</v>
      </c>
    </row>
    <row r="125" spans="1:10" ht="48" hidden="1" x14ac:dyDescent="0.2">
      <c r="A125" s="65" t="s">
        <v>158</v>
      </c>
      <c r="B125" s="65" t="s">
        <v>294</v>
      </c>
      <c r="C125" s="65" t="s">
        <v>160</v>
      </c>
      <c r="D125" s="65" t="s">
        <v>161</v>
      </c>
      <c r="E125" s="65" t="s">
        <v>157</v>
      </c>
      <c r="F125" s="65">
        <v>149</v>
      </c>
      <c r="G125" s="65" t="s">
        <v>39</v>
      </c>
      <c r="H125" s="65"/>
      <c r="I125" s="65"/>
      <c r="J125" s="35">
        <v>0</v>
      </c>
    </row>
    <row r="126" spans="1:10" ht="48" hidden="1" x14ac:dyDescent="0.2">
      <c r="A126" s="65" t="s">
        <v>180</v>
      </c>
      <c r="B126" s="65" t="s">
        <v>295</v>
      </c>
      <c r="C126" s="32" t="s">
        <v>342</v>
      </c>
      <c r="D126" s="65" t="s">
        <v>182</v>
      </c>
      <c r="E126" s="65" t="s">
        <v>157</v>
      </c>
      <c r="F126" s="65">
        <v>149</v>
      </c>
      <c r="G126" s="65" t="s">
        <v>39</v>
      </c>
      <c r="H126" s="65"/>
      <c r="I126" s="65"/>
      <c r="J126" s="35">
        <v>0</v>
      </c>
    </row>
    <row r="127" spans="1:10" ht="48" hidden="1" x14ac:dyDescent="0.2">
      <c r="A127" s="65" t="s">
        <v>130</v>
      </c>
      <c r="B127" s="65" t="s">
        <v>296</v>
      </c>
      <c r="C127" s="65" t="s">
        <v>132</v>
      </c>
      <c r="D127" s="65" t="s">
        <v>133</v>
      </c>
      <c r="E127" s="65" t="s">
        <v>114</v>
      </c>
      <c r="F127" s="65">
        <v>149</v>
      </c>
      <c r="G127" s="65" t="s">
        <v>39</v>
      </c>
      <c r="H127" s="65"/>
      <c r="I127" s="65"/>
      <c r="J127" s="35">
        <v>0</v>
      </c>
    </row>
    <row r="128" spans="1:10" ht="48" hidden="1" x14ac:dyDescent="0.2">
      <c r="A128" s="65" t="s">
        <v>194</v>
      </c>
      <c r="B128" s="65" t="s">
        <v>297</v>
      </c>
      <c r="C128" s="65" t="s">
        <v>196</v>
      </c>
      <c r="D128" s="65" t="s">
        <v>197</v>
      </c>
      <c r="E128" s="65" t="s">
        <v>114</v>
      </c>
      <c r="F128" s="65">
        <v>149</v>
      </c>
      <c r="G128" s="65" t="s">
        <v>39</v>
      </c>
      <c r="H128" s="65"/>
      <c r="I128" s="65"/>
      <c r="J128" s="35">
        <v>0</v>
      </c>
    </row>
    <row r="129" spans="1:10" ht="48" hidden="1" x14ac:dyDescent="0.2">
      <c r="A129" s="65" t="s">
        <v>145</v>
      </c>
      <c r="B129" s="65" t="s">
        <v>298</v>
      </c>
      <c r="C129" s="65" t="s">
        <v>147</v>
      </c>
      <c r="D129" s="65" t="s">
        <v>148</v>
      </c>
      <c r="E129" s="65" t="s">
        <v>125</v>
      </c>
      <c r="F129" s="65">
        <v>149</v>
      </c>
      <c r="G129" s="65" t="s">
        <v>39</v>
      </c>
      <c r="H129" s="65"/>
      <c r="I129" s="65"/>
      <c r="J129" s="35">
        <v>0</v>
      </c>
    </row>
    <row r="130" spans="1:10" ht="48" hidden="1" x14ac:dyDescent="0.2">
      <c r="A130" s="65" t="s">
        <v>121</v>
      </c>
      <c r="B130" s="65" t="s">
        <v>299</v>
      </c>
      <c r="C130" s="67" t="s">
        <v>123</v>
      </c>
      <c r="D130" s="65" t="s">
        <v>124</v>
      </c>
      <c r="E130" s="65" t="s">
        <v>125</v>
      </c>
      <c r="F130" s="65">
        <v>149</v>
      </c>
      <c r="G130" s="65" t="s">
        <v>39</v>
      </c>
      <c r="H130" s="65"/>
      <c r="I130" s="65"/>
      <c r="J130" s="35">
        <v>0</v>
      </c>
    </row>
    <row r="131" spans="1:10" ht="72" hidden="1" x14ac:dyDescent="0.2">
      <c r="A131" s="65" t="s">
        <v>149</v>
      </c>
      <c r="B131" s="65" t="s">
        <v>300</v>
      </c>
      <c r="C131" s="65" t="s">
        <v>151</v>
      </c>
      <c r="D131" s="65" t="s">
        <v>152</v>
      </c>
      <c r="E131" s="65" t="s">
        <v>114</v>
      </c>
      <c r="F131" s="65">
        <v>150</v>
      </c>
      <c r="G131" s="65" t="s">
        <v>112</v>
      </c>
      <c r="H131" s="65"/>
      <c r="I131" s="65"/>
      <c r="J131" s="35">
        <v>0</v>
      </c>
    </row>
    <row r="132" spans="1:10" ht="36" hidden="1" x14ac:dyDescent="0.2">
      <c r="A132" s="65" t="s">
        <v>188</v>
      </c>
      <c r="B132" s="65" t="s">
        <v>301</v>
      </c>
      <c r="C132" s="32" t="s">
        <v>340</v>
      </c>
      <c r="D132" s="65" t="s">
        <v>190</v>
      </c>
      <c r="E132" s="65" t="s">
        <v>120</v>
      </c>
      <c r="F132" s="65">
        <v>195</v>
      </c>
      <c r="G132" s="65" t="s">
        <v>75</v>
      </c>
      <c r="H132" s="65"/>
      <c r="I132" s="65"/>
      <c r="J132" s="35">
        <v>5</v>
      </c>
    </row>
    <row r="133" spans="1:10" ht="60" hidden="1" x14ac:dyDescent="0.2">
      <c r="A133" s="65" t="s">
        <v>126</v>
      </c>
      <c r="B133" s="65" t="s">
        <v>302</v>
      </c>
      <c r="C133" s="65" t="s">
        <v>128</v>
      </c>
      <c r="D133" s="65" t="s">
        <v>129</v>
      </c>
      <c r="E133" s="65" t="s">
        <v>125</v>
      </c>
      <c r="F133" s="65">
        <v>195</v>
      </c>
      <c r="G133" s="65" t="s">
        <v>75</v>
      </c>
      <c r="H133" s="65"/>
      <c r="I133" s="65"/>
      <c r="J133" s="35">
        <v>0</v>
      </c>
    </row>
    <row r="134" spans="1:10" ht="24" x14ac:dyDescent="0.2">
      <c r="A134" s="65" t="s">
        <v>137</v>
      </c>
      <c r="B134" s="65" t="s">
        <v>303</v>
      </c>
      <c r="C134" s="32" t="s">
        <v>139</v>
      </c>
      <c r="D134" s="65" t="s">
        <v>140</v>
      </c>
      <c r="E134" s="65" t="s">
        <v>114</v>
      </c>
      <c r="F134" s="65">
        <v>195</v>
      </c>
      <c r="G134" s="65" t="s">
        <v>75</v>
      </c>
      <c r="H134" s="65"/>
      <c r="I134" s="65"/>
      <c r="J134" s="35">
        <v>0</v>
      </c>
    </row>
    <row r="135" spans="1:10" ht="48" hidden="1" x14ac:dyDescent="0.2">
      <c r="A135" s="65" t="s">
        <v>194</v>
      </c>
      <c r="B135" s="65" t="s">
        <v>304</v>
      </c>
      <c r="C135" s="65" t="s">
        <v>196</v>
      </c>
      <c r="D135" s="65" t="s">
        <v>197</v>
      </c>
      <c r="E135" s="65" t="s">
        <v>114</v>
      </c>
      <c r="F135" s="65">
        <v>195</v>
      </c>
      <c r="G135" s="65" t="s">
        <v>75</v>
      </c>
      <c r="H135" s="65"/>
      <c r="I135" s="65"/>
      <c r="J135" s="35">
        <v>0</v>
      </c>
    </row>
    <row r="136" spans="1:10" ht="60" hidden="1" x14ac:dyDescent="0.2">
      <c r="A136" s="65" t="s">
        <v>175</v>
      </c>
      <c r="B136" s="65" t="s">
        <v>305</v>
      </c>
      <c r="C136" s="67" t="s">
        <v>177</v>
      </c>
      <c r="D136" s="65" t="s">
        <v>178</v>
      </c>
      <c r="E136" s="65" t="s">
        <v>179</v>
      </c>
      <c r="F136" s="65">
        <v>195</v>
      </c>
      <c r="G136" s="65" t="s">
        <v>75</v>
      </c>
      <c r="H136" s="65"/>
      <c r="I136" s="65"/>
      <c r="J136" s="35">
        <v>0</v>
      </c>
    </row>
    <row r="137" spans="1:10" ht="72" hidden="1" x14ac:dyDescent="0.2">
      <c r="A137" s="65" t="s">
        <v>149</v>
      </c>
      <c r="B137" s="65" t="s">
        <v>306</v>
      </c>
      <c r="C137" s="65" t="s">
        <v>151</v>
      </c>
      <c r="D137" s="65" t="s">
        <v>152</v>
      </c>
      <c r="E137" s="65" t="s">
        <v>114</v>
      </c>
      <c r="F137" s="65">
        <v>195</v>
      </c>
      <c r="G137" s="65" t="s">
        <v>75</v>
      </c>
      <c r="H137" s="65"/>
      <c r="I137" s="65"/>
      <c r="J137" s="35">
        <v>60</v>
      </c>
    </row>
    <row r="138" spans="1:10" ht="48" hidden="1" x14ac:dyDescent="0.2">
      <c r="A138" s="65" t="s">
        <v>145</v>
      </c>
      <c r="B138" s="65" t="s">
        <v>307</v>
      </c>
      <c r="C138" s="65" t="s">
        <v>147</v>
      </c>
      <c r="D138" s="65" t="s">
        <v>148</v>
      </c>
      <c r="E138" s="65" t="s">
        <v>125</v>
      </c>
      <c r="F138" s="65">
        <v>195</v>
      </c>
      <c r="G138" s="65" t="s">
        <v>75</v>
      </c>
      <c r="H138" s="65"/>
      <c r="I138" s="65"/>
      <c r="J138" s="35">
        <v>200</v>
      </c>
    </row>
    <row r="139" spans="1:10" ht="48" hidden="1" x14ac:dyDescent="0.2">
      <c r="A139" s="65" t="s">
        <v>134</v>
      </c>
      <c r="B139" s="65" t="s">
        <v>308</v>
      </c>
      <c r="C139" s="32" t="s">
        <v>345</v>
      </c>
      <c r="D139" s="65" t="s">
        <v>136</v>
      </c>
      <c r="E139" s="65" t="s">
        <v>114</v>
      </c>
      <c r="F139" s="65">
        <v>195</v>
      </c>
      <c r="G139" s="65" t="s">
        <v>75</v>
      </c>
      <c r="H139" s="65"/>
      <c r="I139" s="65"/>
      <c r="J139" s="35">
        <v>0</v>
      </c>
    </row>
    <row r="140" spans="1:10" ht="36" hidden="1" x14ac:dyDescent="0.2">
      <c r="A140" s="65" t="s">
        <v>162</v>
      </c>
      <c r="B140" s="65" t="s">
        <v>309</v>
      </c>
      <c r="C140" s="32" t="s">
        <v>344</v>
      </c>
      <c r="D140" s="65" t="s">
        <v>164</v>
      </c>
      <c r="E140" s="65" t="s">
        <v>125</v>
      </c>
      <c r="F140" s="65">
        <v>195</v>
      </c>
      <c r="G140" s="65" t="s">
        <v>75</v>
      </c>
      <c r="H140" s="65"/>
      <c r="I140" s="65"/>
      <c r="J140" s="35">
        <v>150</v>
      </c>
    </row>
    <row r="141" spans="1:10" ht="48" hidden="1" x14ac:dyDescent="0.2">
      <c r="A141" s="65" t="s">
        <v>166</v>
      </c>
      <c r="B141" s="65" t="s">
        <v>310</v>
      </c>
      <c r="C141" s="65" t="s">
        <v>168</v>
      </c>
      <c r="D141" s="65" t="s">
        <v>169</v>
      </c>
      <c r="E141" s="65" t="s">
        <v>170</v>
      </c>
      <c r="F141" s="65">
        <v>196</v>
      </c>
      <c r="G141" s="65" t="s">
        <v>70</v>
      </c>
      <c r="H141" s="65"/>
      <c r="I141" s="65"/>
      <c r="J141" s="35">
        <v>0</v>
      </c>
    </row>
    <row r="142" spans="1:10" ht="48" hidden="1" x14ac:dyDescent="0.2">
      <c r="A142" s="65" t="s">
        <v>200</v>
      </c>
      <c r="B142" s="65" t="s">
        <v>311</v>
      </c>
      <c r="C142" s="65" t="s">
        <v>202</v>
      </c>
      <c r="D142" s="65" t="s">
        <v>203</v>
      </c>
      <c r="E142" s="65" t="s">
        <v>125</v>
      </c>
      <c r="F142" s="65">
        <v>196</v>
      </c>
      <c r="G142" s="65" t="s">
        <v>70</v>
      </c>
      <c r="H142" s="65"/>
      <c r="I142" s="65"/>
      <c r="J142" s="35">
        <v>0</v>
      </c>
    </row>
    <row r="143" spans="1:10" ht="24" x14ac:dyDescent="0.2">
      <c r="A143" s="65" t="s">
        <v>137</v>
      </c>
      <c r="B143" s="65" t="s">
        <v>312</v>
      </c>
      <c r="C143" s="32" t="s">
        <v>139</v>
      </c>
      <c r="D143" s="65" t="s">
        <v>140</v>
      </c>
      <c r="E143" s="65" t="s">
        <v>114</v>
      </c>
      <c r="F143" s="65">
        <v>196</v>
      </c>
      <c r="G143" s="65" t="s">
        <v>70</v>
      </c>
      <c r="H143" s="65"/>
      <c r="I143" s="65"/>
      <c r="J143" s="35">
        <v>0</v>
      </c>
    </row>
    <row r="144" spans="1:10" ht="48" hidden="1" x14ac:dyDescent="0.2">
      <c r="A144" s="65" t="s">
        <v>145</v>
      </c>
      <c r="B144" s="65" t="s">
        <v>313</v>
      </c>
      <c r="C144" s="65" t="s">
        <v>147</v>
      </c>
      <c r="D144" s="65" t="s">
        <v>148</v>
      </c>
      <c r="E144" s="65" t="s">
        <v>125</v>
      </c>
      <c r="F144" s="65">
        <v>196</v>
      </c>
      <c r="G144" s="65" t="s">
        <v>70</v>
      </c>
      <c r="H144" s="65"/>
      <c r="I144" s="65"/>
      <c r="J144" s="35">
        <v>40</v>
      </c>
    </row>
    <row r="145" spans="1:10" ht="36" hidden="1" x14ac:dyDescent="0.2">
      <c r="A145" s="65" t="s">
        <v>117</v>
      </c>
      <c r="B145" s="65" t="s">
        <v>314</v>
      </c>
      <c r="C145" s="32" t="s">
        <v>341</v>
      </c>
      <c r="D145" s="65" t="s">
        <v>119</v>
      </c>
      <c r="E145" s="65" t="s">
        <v>120</v>
      </c>
      <c r="F145" s="65">
        <v>196</v>
      </c>
      <c r="G145" s="65" t="s">
        <v>70</v>
      </c>
      <c r="H145" s="65"/>
      <c r="I145" s="65"/>
      <c r="J145" s="35">
        <v>0</v>
      </c>
    </row>
    <row r="146" spans="1:10" ht="48" hidden="1" x14ac:dyDescent="0.2">
      <c r="A146" s="65" t="s">
        <v>145</v>
      </c>
      <c r="B146" s="65" t="s">
        <v>315</v>
      </c>
      <c r="C146" s="65" t="s">
        <v>147</v>
      </c>
      <c r="D146" s="65" t="s">
        <v>148</v>
      </c>
      <c r="E146" s="65" t="s">
        <v>125</v>
      </c>
      <c r="F146" s="65">
        <v>197</v>
      </c>
      <c r="G146" s="65" t="s">
        <v>52</v>
      </c>
      <c r="H146" s="65"/>
      <c r="I146" s="65"/>
      <c r="J146" s="35">
        <v>0</v>
      </c>
    </row>
    <row r="147" spans="1:10" ht="48" hidden="1" x14ac:dyDescent="0.2">
      <c r="A147" s="65" t="s">
        <v>121</v>
      </c>
      <c r="B147" s="65" t="s">
        <v>316</v>
      </c>
      <c r="C147" s="67" t="s">
        <v>123</v>
      </c>
      <c r="D147" s="65" t="s">
        <v>124</v>
      </c>
      <c r="E147" s="65" t="s">
        <v>125</v>
      </c>
      <c r="F147" s="65">
        <v>300</v>
      </c>
      <c r="G147" s="65" t="s">
        <v>23</v>
      </c>
      <c r="H147" s="65"/>
      <c r="I147" s="65"/>
      <c r="J147" s="35">
        <v>0</v>
      </c>
    </row>
    <row r="148" spans="1:10" ht="36" hidden="1" x14ac:dyDescent="0.2">
      <c r="A148" s="65" t="s">
        <v>162</v>
      </c>
      <c r="B148" s="65" t="s">
        <v>317</v>
      </c>
      <c r="C148" s="32" t="s">
        <v>344</v>
      </c>
      <c r="D148" s="65" t="s">
        <v>164</v>
      </c>
      <c r="E148" s="65" t="s">
        <v>125</v>
      </c>
      <c r="F148" s="65">
        <v>304</v>
      </c>
      <c r="G148" s="65" t="s">
        <v>32</v>
      </c>
      <c r="H148" s="65"/>
      <c r="I148" s="65"/>
      <c r="J148" s="35">
        <v>0</v>
      </c>
    </row>
    <row r="149" spans="1:10" ht="36" hidden="1" x14ac:dyDescent="0.2">
      <c r="A149" s="65" t="s">
        <v>162</v>
      </c>
      <c r="B149" s="65" t="s">
        <v>318</v>
      </c>
      <c r="C149" s="32" t="s">
        <v>344</v>
      </c>
      <c r="D149" s="65" t="s">
        <v>164</v>
      </c>
      <c r="E149" s="65" t="s">
        <v>125</v>
      </c>
      <c r="F149" s="65">
        <v>306</v>
      </c>
      <c r="G149" s="65" t="s">
        <v>49</v>
      </c>
      <c r="H149" s="65"/>
      <c r="I149" s="65"/>
      <c r="J149" s="35">
        <v>0</v>
      </c>
    </row>
    <row r="150" spans="1:10" ht="36" hidden="1" x14ac:dyDescent="0.2">
      <c r="A150" s="65" t="s">
        <v>162</v>
      </c>
      <c r="B150" s="65" t="s">
        <v>319</v>
      </c>
      <c r="C150" s="32" t="s">
        <v>344</v>
      </c>
      <c r="D150" s="65" t="s">
        <v>164</v>
      </c>
      <c r="E150" s="65" t="s">
        <v>125</v>
      </c>
      <c r="F150" s="65">
        <v>366</v>
      </c>
      <c r="G150" s="65" t="s">
        <v>34</v>
      </c>
      <c r="H150" s="65"/>
      <c r="I150" s="65"/>
      <c r="J150" s="35">
        <v>2</v>
      </c>
    </row>
    <row r="151" spans="1:10" ht="60" hidden="1" x14ac:dyDescent="0.2">
      <c r="A151" s="65" t="s">
        <v>126</v>
      </c>
      <c r="B151" s="65" t="s">
        <v>320</v>
      </c>
      <c r="C151" s="65" t="s">
        <v>128</v>
      </c>
      <c r="D151" s="65" t="s">
        <v>129</v>
      </c>
      <c r="E151" s="65" t="s">
        <v>125</v>
      </c>
      <c r="F151" s="65">
        <v>366</v>
      </c>
      <c r="G151" s="65" t="s">
        <v>34</v>
      </c>
      <c r="H151" s="65"/>
      <c r="I151" s="65"/>
      <c r="J151" s="35">
        <v>0</v>
      </c>
    </row>
    <row r="152" spans="1:10" ht="60" hidden="1" x14ac:dyDescent="0.2">
      <c r="A152" s="65" t="s">
        <v>141</v>
      </c>
      <c r="B152" s="65" t="s">
        <v>321</v>
      </c>
      <c r="C152" s="65" t="s">
        <v>143</v>
      </c>
      <c r="D152" s="65" t="s">
        <v>144</v>
      </c>
      <c r="E152" s="65" t="s">
        <v>125</v>
      </c>
      <c r="F152" s="65">
        <v>366</v>
      </c>
      <c r="G152" s="65" t="s">
        <v>34</v>
      </c>
      <c r="H152" s="65"/>
      <c r="I152" s="65"/>
      <c r="J152" s="35">
        <v>0</v>
      </c>
    </row>
    <row r="153" spans="1:10" ht="48" hidden="1" x14ac:dyDescent="0.2">
      <c r="A153" s="65" t="s">
        <v>194</v>
      </c>
      <c r="B153" s="65" t="s">
        <v>322</v>
      </c>
      <c r="C153" s="65" t="s">
        <v>196</v>
      </c>
      <c r="D153" s="65" t="s">
        <v>197</v>
      </c>
      <c r="E153" s="65" t="s">
        <v>114</v>
      </c>
      <c r="F153" s="65">
        <v>366</v>
      </c>
      <c r="G153" s="65" t="s">
        <v>34</v>
      </c>
      <c r="H153" s="65"/>
      <c r="I153" s="65"/>
      <c r="J153" s="35">
        <v>0</v>
      </c>
    </row>
    <row r="154" spans="1:10" ht="48" hidden="1" x14ac:dyDescent="0.2">
      <c r="A154" s="65" t="s">
        <v>130</v>
      </c>
      <c r="B154" s="65" t="s">
        <v>323</v>
      </c>
      <c r="C154" s="65" t="s">
        <v>132</v>
      </c>
      <c r="D154" s="65" t="s">
        <v>133</v>
      </c>
      <c r="E154" s="65" t="s">
        <v>114</v>
      </c>
      <c r="F154" s="65">
        <v>366</v>
      </c>
      <c r="G154" s="65" t="s">
        <v>34</v>
      </c>
      <c r="H154" s="65"/>
      <c r="I154" s="65"/>
      <c r="J154" s="35">
        <v>0</v>
      </c>
    </row>
    <row r="155" spans="1:10" ht="72" hidden="1" x14ac:dyDescent="0.2">
      <c r="A155" s="65" t="s">
        <v>149</v>
      </c>
      <c r="B155" s="65" t="s">
        <v>324</v>
      </c>
      <c r="C155" s="65" t="s">
        <v>151</v>
      </c>
      <c r="D155" s="65" t="s">
        <v>152</v>
      </c>
      <c r="E155" s="65" t="s">
        <v>114</v>
      </c>
      <c r="F155" s="65">
        <v>366</v>
      </c>
      <c r="G155" s="65" t="s">
        <v>34</v>
      </c>
      <c r="H155" s="65"/>
      <c r="I155" s="65"/>
      <c r="J155" s="35">
        <v>2</v>
      </c>
    </row>
    <row r="156" spans="1:10" ht="48" hidden="1" x14ac:dyDescent="0.2">
      <c r="A156" s="65" t="s">
        <v>121</v>
      </c>
      <c r="B156" s="65" t="s">
        <v>325</v>
      </c>
      <c r="C156" s="67" t="s">
        <v>123</v>
      </c>
      <c r="D156" s="65" t="s">
        <v>124</v>
      </c>
      <c r="E156" s="65" t="s">
        <v>125</v>
      </c>
      <c r="F156" s="65">
        <v>366</v>
      </c>
      <c r="G156" s="65" t="s">
        <v>34</v>
      </c>
      <c r="H156" s="65"/>
      <c r="I156" s="65"/>
      <c r="J156" s="35">
        <v>2</v>
      </c>
    </row>
    <row r="157" spans="1:10" ht="24" x14ac:dyDescent="0.2">
      <c r="A157" s="65" t="s">
        <v>137</v>
      </c>
      <c r="B157" s="65" t="s">
        <v>326</v>
      </c>
      <c r="C157" s="32" t="s">
        <v>139</v>
      </c>
      <c r="D157" s="65" t="s">
        <v>140</v>
      </c>
      <c r="E157" s="65" t="s">
        <v>114</v>
      </c>
      <c r="F157" s="65">
        <v>366</v>
      </c>
      <c r="G157" s="65" t="s">
        <v>34</v>
      </c>
      <c r="H157" s="65"/>
      <c r="I157" s="65"/>
      <c r="J157" s="35">
        <v>0</v>
      </c>
    </row>
    <row r="158" spans="1:10" ht="60" hidden="1" x14ac:dyDescent="0.2">
      <c r="A158" s="65" t="s">
        <v>175</v>
      </c>
      <c r="B158" s="65" t="s">
        <v>327</v>
      </c>
      <c r="C158" s="67" t="s">
        <v>177</v>
      </c>
      <c r="D158" s="65" t="s">
        <v>178</v>
      </c>
      <c r="E158" s="65" t="s">
        <v>179</v>
      </c>
      <c r="F158" s="65">
        <v>366</v>
      </c>
      <c r="G158" s="65" t="s">
        <v>34</v>
      </c>
      <c r="H158" s="65"/>
      <c r="I158" s="65"/>
      <c r="J158" s="35">
        <v>0</v>
      </c>
    </row>
    <row r="159" spans="1:10" ht="36" hidden="1" x14ac:dyDescent="0.2">
      <c r="A159" s="65" t="s">
        <v>162</v>
      </c>
      <c r="B159" s="65" t="s">
        <v>328</v>
      </c>
      <c r="C159" s="32" t="s">
        <v>344</v>
      </c>
      <c r="D159" s="65" t="s">
        <v>164</v>
      </c>
      <c r="E159" s="65" t="s">
        <v>125</v>
      </c>
      <c r="F159" s="65">
        <v>367</v>
      </c>
      <c r="G159" s="65" t="s">
        <v>22</v>
      </c>
      <c r="H159" s="65"/>
      <c r="I159" s="65"/>
      <c r="J159" s="35">
        <v>0</v>
      </c>
    </row>
    <row r="160" spans="1:10" ht="48" hidden="1" x14ac:dyDescent="0.2">
      <c r="A160" s="65" t="s">
        <v>145</v>
      </c>
      <c r="B160" s="65" t="s">
        <v>329</v>
      </c>
      <c r="C160" s="65" t="s">
        <v>147</v>
      </c>
      <c r="D160" s="65" t="s">
        <v>148</v>
      </c>
      <c r="E160" s="65" t="s">
        <v>125</v>
      </c>
      <c r="F160" s="65">
        <v>390</v>
      </c>
      <c r="G160" s="65" t="s">
        <v>94</v>
      </c>
      <c r="H160" s="65"/>
      <c r="I160" s="65"/>
      <c r="J160" s="35">
        <v>0</v>
      </c>
    </row>
    <row r="161" spans="1:10" ht="48" hidden="1" x14ac:dyDescent="0.2">
      <c r="A161" s="65" t="s">
        <v>130</v>
      </c>
      <c r="B161" s="65" t="s">
        <v>330</v>
      </c>
      <c r="C161" s="65" t="s">
        <v>132</v>
      </c>
      <c r="D161" s="65" t="s">
        <v>133</v>
      </c>
      <c r="E161" s="65" t="s">
        <v>114</v>
      </c>
      <c r="F161" s="65">
        <v>391</v>
      </c>
      <c r="G161" s="65" t="s">
        <v>73</v>
      </c>
      <c r="H161" s="65"/>
      <c r="I161" s="65"/>
      <c r="J161" s="35">
        <v>0</v>
      </c>
    </row>
    <row r="162" spans="1:10" ht="48" hidden="1" x14ac:dyDescent="0.2">
      <c r="A162" s="65" t="s">
        <v>145</v>
      </c>
      <c r="B162" s="65" t="s">
        <v>331</v>
      </c>
      <c r="C162" s="65" t="s">
        <v>147</v>
      </c>
      <c r="D162" s="65" t="s">
        <v>148</v>
      </c>
      <c r="E162" s="65" t="s">
        <v>125</v>
      </c>
      <c r="F162" s="65">
        <v>391</v>
      </c>
      <c r="G162" s="65" t="s">
        <v>73</v>
      </c>
      <c r="H162" s="65"/>
      <c r="I162" s="65"/>
      <c r="J162" s="35">
        <v>0</v>
      </c>
    </row>
    <row r="163" spans="1:10" ht="36" hidden="1" x14ac:dyDescent="0.2">
      <c r="A163" s="65" t="s">
        <v>162</v>
      </c>
      <c r="B163" s="65" t="s">
        <v>332</v>
      </c>
      <c r="C163" s="32" t="s">
        <v>344</v>
      </c>
      <c r="D163" s="65" t="s">
        <v>164</v>
      </c>
      <c r="E163" s="65" t="s">
        <v>125</v>
      </c>
      <c r="F163" s="65">
        <v>391</v>
      </c>
      <c r="G163" s="65" t="s">
        <v>73</v>
      </c>
      <c r="H163" s="65"/>
      <c r="I163" s="65"/>
      <c r="J163" s="35">
        <v>0</v>
      </c>
    </row>
    <row r="164" spans="1:10" ht="60" hidden="1" x14ac:dyDescent="0.2">
      <c r="A164" s="65" t="s">
        <v>175</v>
      </c>
      <c r="B164" s="65" t="s">
        <v>333</v>
      </c>
      <c r="C164" s="67" t="s">
        <v>177</v>
      </c>
      <c r="D164" s="65" t="s">
        <v>178</v>
      </c>
      <c r="E164" s="65" t="s">
        <v>179</v>
      </c>
      <c r="F164" s="65">
        <v>391</v>
      </c>
      <c r="G164" s="65" t="s">
        <v>73</v>
      </c>
      <c r="H164" s="65"/>
      <c r="I164" s="65"/>
      <c r="J164" s="35">
        <v>0</v>
      </c>
    </row>
    <row r="165" spans="1:10" ht="48" hidden="1" x14ac:dyDescent="0.2">
      <c r="A165" s="65" t="s">
        <v>180</v>
      </c>
      <c r="B165" s="65" t="s">
        <v>334</v>
      </c>
      <c r="C165" s="32" t="s">
        <v>342</v>
      </c>
      <c r="D165" s="65" t="s">
        <v>182</v>
      </c>
      <c r="E165" s="65" t="s">
        <v>157</v>
      </c>
      <c r="F165" s="65">
        <v>410</v>
      </c>
      <c r="G165" s="65" t="s">
        <v>98</v>
      </c>
      <c r="H165" s="65"/>
      <c r="I165" s="65"/>
      <c r="J165" s="35">
        <v>0</v>
      </c>
    </row>
    <row r="166" spans="1:10" ht="24" x14ac:dyDescent="0.2">
      <c r="A166" s="65" t="s">
        <v>137</v>
      </c>
      <c r="B166" s="65" t="s">
        <v>335</v>
      </c>
      <c r="C166" s="32" t="s">
        <v>139</v>
      </c>
      <c r="D166" s="65" t="s">
        <v>140</v>
      </c>
      <c r="E166" s="65" t="s">
        <v>114</v>
      </c>
      <c r="F166" s="65">
        <v>410</v>
      </c>
      <c r="G166" s="65" t="s">
        <v>98</v>
      </c>
      <c r="H166" s="65"/>
      <c r="I166" s="65"/>
      <c r="J166" s="35">
        <v>0</v>
      </c>
    </row>
    <row r="167" spans="1:10" ht="48" hidden="1" x14ac:dyDescent="0.2">
      <c r="A167" s="65" t="s">
        <v>121</v>
      </c>
      <c r="B167" s="65" t="s">
        <v>336</v>
      </c>
      <c r="C167" s="67" t="s">
        <v>123</v>
      </c>
      <c r="D167" s="65" t="s">
        <v>124</v>
      </c>
      <c r="E167" s="65" t="s">
        <v>125</v>
      </c>
      <c r="F167" s="65">
        <v>410</v>
      </c>
      <c r="G167" s="65" t="s">
        <v>98</v>
      </c>
      <c r="H167" s="65"/>
      <c r="I167" s="65"/>
      <c r="J167" s="35">
        <v>0</v>
      </c>
    </row>
    <row r="168" spans="1:10" ht="48" hidden="1" x14ac:dyDescent="0.2">
      <c r="A168" s="65" t="s">
        <v>134</v>
      </c>
      <c r="B168" s="65" t="s">
        <v>337</v>
      </c>
      <c r="C168" s="32" t="s">
        <v>345</v>
      </c>
      <c r="D168" s="65" t="s">
        <v>136</v>
      </c>
      <c r="E168" s="65" t="s">
        <v>114</v>
      </c>
      <c r="F168" s="65">
        <v>417</v>
      </c>
      <c r="G168" s="65" t="s">
        <v>338</v>
      </c>
      <c r="H168" s="65"/>
      <c r="I168" s="65"/>
      <c r="J168" s="35">
        <v>0</v>
      </c>
    </row>
    <row r="169" spans="1:10" ht="36" hidden="1" x14ac:dyDescent="0.2">
      <c r="A169" s="65" t="s">
        <v>117</v>
      </c>
      <c r="B169" s="65" t="s">
        <v>339</v>
      </c>
      <c r="C169" s="32" t="s">
        <v>341</v>
      </c>
      <c r="D169" s="65" t="s">
        <v>119</v>
      </c>
      <c r="E169" s="65" t="s">
        <v>120</v>
      </c>
      <c r="F169" s="65">
        <v>417</v>
      </c>
      <c r="G169" s="65" t="s">
        <v>338</v>
      </c>
      <c r="H169" s="65"/>
      <c r="I169" s="65"/>
      <c r="J169" s="35">
        <v>0</v>
      </c>
    </row>
    <row r="209" spans="2:2" ht="15" x14ac:dyDescent="0.25">
      <c r="B209"/>
    </row>
    <row r="210" spans="2:2" ht="15" x14ac:dyDescent="0.25">
      <c r="B210"/>
    </row>
    <row r="211" spans="2:2" ht="15" x14ac:dyDescent="0.25">
      <c r="B211"/>
    </row>
    <row r="212" spans="2:2" ht="15" x14ac:dyDescent="0.25">
      <c r="B212"/>
    </row>
    <row r="213" spans="2:2" ht="15" x14ac:dyDescent="0.25">
      <c r="B213"/>
    </row>
    <row r="214" spans="2:2" ht="15" x14ac:dyDescent="0.25">
      <c r="B214"/>
    </row>
    <row r="215" spans="2:2" ht="15" x14ac:dyDescent="0.25">
      <c r="B215"/>
    </row>
    <row r="216" spans="2:2" ht="15" x14ac:dyDescent="0.25">
      <c r="B216"/>
    </row>
    <row r="217" spans="2:2" ht="15" x14ac:dyDescent="0.25">
      <c r="B217"/>
    </row>
    <row r="218" spans="2:2" ht="15" x14ac:dyDescent="0.25">
      <c r="B218"/>
    </row>
    <row r="219" spans="2:2" ht="15" x14ac:dyDescent="0.25">
      <c r="B219"/>
    </row>
    <row r="220" spans="2:2" ht="15" x14ac:dyDescent="0.25">
      <c r="B220"/>
    </row>
    <row r="221" spans="2:2" ht="15" x14ac:dyDescent="0.25">
      <c r="B221"/>
    </row>
    <row r="222" spans="2:2" ht="15" x14ac:dyDescent="0.25">
      <c r="B222"/>
    </row>
    <row r="223" spans="2:2" ht="15" x14ac:dyDescent="0.25">
      <c r="B223"/>
    </row>
    <row r="224" spans="2:2" ht="15" x14ac:dyDescent="0.25">
      <c r="B224"/>
    </row>
    <row r="225" spans="2:2" ht="15" x14ac:dyDescent="0.25">
      <c r="B225"/>
    </row>
    <row r="226" spans="2:2" ht="15" x14ac:dyDescent="0.25">
      <c r="B226"/>
    </row>
    <row r="227" spans="2:2" ht="15" x14ac:dyDescent="0.25">
      <c r="B227"/>
    </row>
    <row r="228" spans="2:2" ht="15" x14ac:dyDescent="0.25">
      <c r="B228"/>
    </row>
    <row r="229" spans="2:2" ht="15" x14ac:dyDescent="0.25">
      <c r="B229"/>
    </row>
    <row r="230" spans="2:2" ht="15" x14ac:dyDescent="0.25">
      <c r="B230"/>
    </row>
    <row r="231" spans="2:2" ht="15" x14ac:dyDescent="0.25">
      <c r="B231"/>
    </row>
    <row r="232" spans="2:2" ht="15" x14ac:dyDescent="0.25">
      <c r="B232"/>
    </row>
    <row r="233" spans="2:2" ht="15" x14ac:dyDescent="0.25">
      <c r="B233"/>
    </row>
    <row r="234" spans="2:2" ht="15" x14ac:dyDescent="0.25">
      <c r="B234"/>
    </row>
    <row r="235" spans="2:2" ht="15" x14ac:dyDescent="0.25">
      <c r="B235"/>
    </row>
    <row r="236" spans="2:2" ht="15" x14ac:dyDescent="0.25">
      <c r="B236"/>
    </row>
    <row r="237" spans="2:2" ht="15" x14ac:dyDescent="0.25">
      <c r="B237"/>
    </row>
    <row r="238" spans="2:2" ht="15" x14ac:dyDescent="0.25">
      <c r="B238"/>
    </row>
    <row r="239" spans="2:2" ht="15" x14ac:dyDescent="0.25">
      <c r="B239"/>
    </row>
    <row r="240" spans="2:2" ht="15" x14ac:dyDescent="0.25">
      <c r="B240"/>
    </row>
    <row r="241" spans="2:2" ht="15" x14ac:dyDescent="0.25">
      <c r="B241"/>
    </row>
    <row r="242" spans="2:2" ht="15" x14ac:dyDescent="0.25">
      <c r="B242"/>
    </row>
    <row r="243" spans="2:2" ht="15" x14ac:dyDescent="0.25">
      <c r="B243"/>
    </row>
    <row r="244" spans="2:2" ht="15" x14ac:dyDescent="0.25">
      <c r="B244"/>
    </row>
    <row r="245" spans="2:2" ht="15" x14ac:dyDescent="0.25">
      <c r="B245"/>
    </row>
    <row r="246" spans="2:2" ht="15" x14ac:dyDescent="0.25">
      <c r="B246"/>
    </row>
    <row r="247" spans="2:2" ht="15" x14ac:dyDescent="0.25">
      <c r="B247"/>
    </row>
    <row r="248" spans="2:2" ht="15" x14ac:dyDescent="0.25">
      <c r="B248"/>
    </row>
    <row r="249" spans="2:2" ht="15" x14ac:dyDescent="0.25">
      <c r="B249"/>
    </row>
    <row r="250" spans="2:2" ht="15" x14ac:dyDescent="0.25">
      <c r="B250"/>
    </row>
    <row r="251" spans="2:2" ht="15" x14ac:dyDescent="0.25">
      <c r="B251"/>
    </row>
    <row r="252" spans="2:2" ht="15" x14ac:dyDescent="0.25">
      <c r="B252"/>
    </row>
    <row r="253" spans="2:2" ht="15" x14ac:dyDescent="0.25">
      <c r="B253"/>
    </row>
    <row r="254" spans="2:2" ht="15" x14ac:dyDescent="0.25">
      <c r="B254"/>
    </row>
    <row r="255" spans="2:2" ht="15" x14ac:dyDescent="0.25">
      <c r="B255"/>
    </row>
    <row r="256" spans="2:2" ht="15" x14ac:dyDescent="0.25">
      <c r="B256"/>
    </row>
    <row r="257" spans="2:2" ht="15" x14ac:dyDescent="0.25">
      <c r="B257"/>
    </row>
    <row r="258" spans="2:2" ht="15" x14ac:dyDescent="0.25">
      <c r="B258"/>
    </row>
    <row r="259" spans="2:2" ht="15" x14ac:dyDescent="0.25">
      <c r="B259"/>
    </row>
    <row r="260" spans="2:2" ht="15" x14ac:dyDescent="0.25">
      <c r="B260"/>
    </row>
    <row r="261" spans="2:2" ht="15" x14ac:dyDescent="0.25">
      <c r="B261"/>
    </row>
    <row r="262" spans="2:2" ht="15" x14ac:dyDescent="0.25">
      <c r="B262"/>
    </row>
    <row r="263" spans="2:2" ht="15" x14ac:dyDescent="0.25">
      <c r="B263"/>
    </row>
    <row r="264" spans="2:2" ht="15" x14ac:dyDescent="0.25">
      <c r="B264"/>
    </row>
    <row r="265" spans="2:2" ht="15" x14ac:dyDescent="0.25">
      <c r="B265"/>
    </row>
    <row r="266" spans="2:2" ht="15" x14ac:dyDescent="0.25">
      <c r="B266"/>
    </row>
    <row r="267" spans="2:2" ht="15" x14ac:dyDescent="0.25">
      <c r="B267"/>
    </row>
    <row r="268" spans="2:2" ht="15" x14ac:dyDescent="0.25">
      <c r="B268"/>
    </row>
    <row r="269" spans="2:2" ht="15" x14ac:dyDescent="0.25">
      <c r="B269"/>
    </row>
    <row r="270" spans="2:2" ht="15" x14ac:dyDescent="0.25">
      <c r="B270"/>
    </row>
    <row r="271" spans="2:2" ht="15" x14ac:dyDescent="0.25">
      <c r="B271"/>
    </row>
    <row r="272" spans="2:2" ht="15" x14ac:dyDescent="0.25">
      <c r="B272"/>
    </row>
    <row r="273" spans="2:2" ht="15" x14ac:dyDescent="0.25">
      <c r="B273"/>
    </row>
    <row r="274" spans="2:2" ht="15" x14ac:dyDescent="0.25">
      <c r="B274"/>
    </row>
    <row r="275" spans="2:2" ht="15" x14ac:dyDescent="0.25">
      <c r="B275"/>
    </row>
    <row r="276" spans="2:2" ht="15" x14ac:dyDescent="0.25">
      <c r="B276"/>
    </row>
    <row r="277" spans="2:2" ht="15" x14ac:dyDescent="0.25">
      <c r="B277"/>
    </row>
    <row r="278" spans="2:2" ht="15" x14ac:dyDescent="0.25">
      <c r="B278"/>
    </row>
    <row r="279" spans="2:2" ht="15" x14ac:dyDescent="0.25">
      <c r="B279"/>
    </row>
    <row r="280" spans="2:2" ht="15" x14ac:dyDescent="0.25">
      <c r="B280"/>
    </row>
    <row r="281" spans="2:2" ht="15" x14ac:dyDescent="0.25">
      <c r="B281"/>
    </row>
    <row r="282" spans="2:2" ht="15" x14ac:dyDescent="0.25">
      <c r="B282"/>
    </row>
    <row r="283" spans="2:2" ht="15" x14ac:dyDescent="0.25">
      <c r="B283"/>
    </row>
    <row r="284" spans="2:2" ht="15" x14ac:dyDescent="0.25">
      <c r="B284"/>
    </row>
    <row r="285" spans="2:2" ht="15" x14ac:dyDescent="0.25">
      <c r="B285"/>
    </row>
    <row r="286" spans="2:2" ht="15" x14ac:dyDescent="0.25">
      <c r="B286"/>
    </row>
    <row r="287" spans="2:2" ht="15" x14ac:dyDescent="0.25">
      <c r="B287"/>
    </row>
    <row r="288" spans="2:2" ht="15" x14ac:dyDescent="0.25">
      <c r="B288"/>
    </row>
    <row r="289" spans="2:2" ht="15" x14ac:dyDescent="0.25">
      <c r="B289"/>
    </row>
    <row r="290" spans="2:2" ht="15" x14ac:dyDescent="0.25">
      <c r="B290"/>
    </row>
    <row r="291" spans="2:2" ht="15" x14ac:dyDescent="0.25">
      <c r="B291"/>
    </row>
    <row r="292" spans="2:2" ht="15" x14ac:dyDescent="0.25">
      <c r="B292"/>
    </row>
    <row r="293" spans="2:2" ht="15" x14ac:dyDescent="0.25">
      <c r="B293"/>
    </row>
    <row r="294" spans="2:2" ht="15" x14ac:dyDescent="0.25">
      <c r="B294"/>
    </row>
    <row r="295" spans="2:2" ht="15" x14ac:dyDescent="0.25">
      <c r="B295"/>
    </row>
    <row r="296" spans="2:2" ht="15" x14ac:dyDescent="0.25">
      <c r="B296"/>
    </row>
    <row r="297" spans="2:2" ht="15" x14ac:dyDescent="0.25">
      <c r="B297"/>
    </row>
    <row r="298" spans="2:2" ht="15" x14ac:dyDescent="0.25">
      <c r="B298"/>
    </row>
    <row r="299" spans="2:2" ht="15" x14ac:dyDescent="0.25">
      <c r="B299"/>
    </row>
    <row r="300" spans="2:2" ht="15" x14ac:dyDescent="0.25">
      <c r="B300"/>
    </row>
    <row r="301" spans="2:2" ht="15" x14ac:dyDescent="0.25">
      <c r="B301"/>
    </row>
    <row r="302" spans="2:2" ht="15" x14ac:dyDescent="0.25">
      <c r="B302"/>
    </row>
    <row r="303" spans="2:2" ht="15" x14ac:dyDescent="0.25">
      <c r="B303"/>
    </row>
    <row r="304" spans="2:2" ht="15" x14ac:dyDescent="0.25">
      <c r="B304"/>
    </row>
    <row r="305" spans="2:2" ht="15" x14ac:dyDescent="0.25">
      <c r="B305"/>
    </row>
    <row r="306" spans="2:2" ht="15" x14ac:dyDescent="0.25">
      <c r="B306"/>
    </row>
    <row r="307" spans="2:2" ht="15" x14ac:dyDescent="0.25">
      <c r="B307"/>
    </row>
    <row r="308" spans="2:2" ht="15" x14ac:dyDescent="0.25">
      <c r="B308"/>
    </row>
    <row r="309" spans="2:2" ht="15" x14ac:dyDescent="0.25">
      <c r="B309"/>
    </row>
    <row r="310" spans="2:2" ht="15" x14ac:dyDescent="0.25">
      <c r="B310"/>
    </row>
    <row r="311" spans="2:2" ht="15" x14ac:dyDescent="0.25">
      <c r="B311"/>
    </row>
    <row r="312" spans="2:2" ht="15" x14ac:dyDescent="0.25">
      <c r="B312"/>
    </row>
    <row r="313" spans="2:2" ht="15" x14ac:dyDescent="0.25">
      <c r="B313"/>
    </row>
    <row r="314" spans="2:2" ht="15" x14ac:dyDescent="0.25">
      <c r="B314"/>
    </row>
    <row r="315" spans="2:2" ht="15" x14ac:dyDescent="0.25">
      <c r="B315"/>
    </row>
    <row r="316" spans="2:2" ht="15" x14ac:dyDescent="0.25">
      <c r="B316"/>
    </row>
    <row r="317" spans="2:2" ht="15" x14ac:dyDescent="0.25">
      <c r="B317"/>
    </row>
    <row r="318" spans="2:2" ht="15" x14ac:dyDescent="0.25">
      <c r="B318"/>
    </row>
    <row r="319" spans="2:2" ht="15" x14ac:dyDescent="0.25">
      <c r="B319"/>
    </row>
    <row r="320" spans="2:2" ht="15" x14ac:dyDescent="0.25">
      <c r="B320"/>
    </row>
    <row r="321" spans="2:2" ht="15" x14ac:dyDescent="0.25">
      <c r="B321"/>
    </row>
    <row r="322" spans="2:2" ht="15" x14ac:dyDescent="0.25">
      <c r="B322"/>
    </row>
    <row r="323" spans="2:2" ht="15" x14ac:dyDescent="0.25">
      <c r="B323"/>
    </row>
    <row r="324" spans="2:2" ht="15" x14ac:dyDescent="0.25">
      <c r="B324"/>
    </row>
    <row r="325" spans="2:2" ht="15" x14ac:dyDescent="0.25">
      <c r="B325"/>
    </row>
    <row r="326" spans="2:2" ht="15" x14ac:dyDescent="0.25">
      <c r="B326"/>
    </row>
    <row r="327" spans="2:2" ht="15" x14ac:dyDescent="0.25">
      <c r="B327"/>
    </row>
    <row r="328" spans="2:2" ht="15" x14ac:dyDescent="0.25">
      <c r="B328"/>
    </row>
    <row r="329" spans="2:2" ht="15" x14ac:dyDescent="0.25">
      <c r="B329"/>
    </row>
    <row r="330" spans="2:2" ht="15" x14ac:dyDescent="0.25">
      <c r="B330"/>
    </row>
    <row r="331" spans="2:2" ht="15" x14ac:dyDescent="0.25">
      <c r="B331"/>
    </row>
    <row r="332" spans="2:2" ht="15" x14ac:dyDescent="0.25">
      <c r="B332"/>
    </row>
    <row r="333" spans="2:2" ht="15" x14ac:dyDescent="0.25">
      <c r="B333"/>
    </row>
    <row r="334" spans="2:2" ht="15" x14ac:dyDescent="0.25">
      <c r="B334"/>
    </row>
    <row r="335" spans="2:2" ht="15" x14ac:dyDescent="0.25">
      <c r="B335"/>
    </row>
    <row r="336" spans="2:2" ht="15" x14ac:dyDescent="0.25">
      <c r="B336"/>
    </row>
    <row r="337" spans="2:2" ht="15" x14ac:dyDescent="0.25">
      <c r="B337"/>
    </row>
    <row r="338" spans="2:2" ht="15" x14ac:dyDescent="0.25">
      <c r="B338"/>
    </row>
    <row r="339" spans="2:2" ht="15" x14ac:dyDescent="0.25">
      <c r="B339"/>
    </row>
    <row r="340" spans="2:2" ht="15" x14ac:dyDescent="0.25">
      <c r="B340"/>
    </row>
    <row r="341" spans="2:2" ht="15" x14ac:dyDescent="0.25">
      <c r="B341"/>
    </row>
    <row r="342" spans="2:2" ht="15" x14ac:dyDescent="0.25">
      <c r="B342"/>
    </row>
    <row r="343" spans="2:2" ht="15" x14ac:dyDescent="0.25">
      <c r="B343"/>
    </row>
    <row r="344" spans="2:2" ht="15" x14ac:dyDescent="0.25">
      <c r="B344"/>
    </row>
    <row r="345" spans="2:2" ht="15" x14ac:dyDescent="0.25">
      <c r="B345"/>
    </row>
    <row r="346" spans="2:2" ht="15" x14ac:dyDescent="0.25">
      <c r="B346"/>
    </row>
    <row r="347" spans="2:2" ht="15" x14ac:dyDescent="0.25">
      <c r="B347"/>
    </row>
    <row r="348" spans="2:2" ht="15" x14ac:dyDescent="0.25">
      <c r="B348"/>
    </row>
    <row r="349" spans="2:2" ht="15" x14ac:dyDescent="0.25">
      <c r="B349"/>
    </row>
    <row r="350" spans="2:2" ht="15" x14ac:dyDescent="0.25">
      <c r="B350"/>
    </row>
    <row r="351" spans="2:2" ht="15" x14ac:dyDescent="0.25">
      <c r="B351"/>
    </row>
    <row r="352" spans="2:2" ht="15" x14ac:dyDescent="0.25">
      <c r="B352"/>
    </row>
    <row r="353" spans="2:2" ht="15" x14ac:dyDescent="0.25">
      <c r="B353"/>
    </row>
    <row r="354" spans="2:2" ht="15" x14ac:dyDescent="0.25">
      <c r="B354"/>
    </row>
    <row r="355" spans="2:2" ht="15" x14ac:dyDescent="0.25">
      <c r="B355"/>
    </row>
    <row r="356" spans="2:2" ht="15" x14ac:dyDescent="0.25">
      <c r="B356"/>
    </row>
    <row r="357" spans="2:2" ht="15" x14ac:dyDescent="0.25">
      <c r="B357"/>
    </row>
    <row r="358" spans="2:2" ht="15" x14ac:dyDescent="0.25">
      <c r="B358"/>
    </row>
    <row r="359" spans="2:2" ht="15" x14ac:dyDescent="0.25">
      <c r="B359"/>
    </row>
    <row r="360" spans="2:2" ht="15" x14ac:dyDescent="0.25">
      <c r="B360"/>
    </row>
    <row r="361" spans="2:2" ht="15" x14ac:dyDescent="0.25">
      <c r="B361"/>
    </row>
    <row r="362" spans="2:2" ht="15" x14ac:dyDescent="0.25">
      <c r="B362"/>
    </row>
    <row r="363" spans="2:2" ht="15" x14ac:dyDescent="0.25">
      <c r="B363"/>
    </row>
  </sheetData>
  <sheetProtection algorithmName="SHA-512" hashValue="0heWG2RdeLfwO0WGK7yV5KiS8uSGU647jRXn+uQbwsgAj6aDrNml0P91AEcCer0oFwIvyf8hqOjjpnLENId/fQ==" saltValue="cj7eA21i1EAZ2i1ijeU8yw==" spinCount="100000" sheet="1" autoFilter="0"/>
  <autoFilter ref="A1:J169">
    <filterColumn colId="0">
      <filters>
        <filter val="3.3.90.30.01.05.0002.000003-01"/>
      </filters>
    </filterColumn>
  </autoFilter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E1" workbookViewId="0">
      <selection activeCell="G4" sqref="G4"/>
    </sheetView>
  </sheetViews>
  <sheetFormatPr defaultRowHeight="15" x14ac:dyDescent="0.25"/>
  <cols>
    <col min="1" max="1" width="9.140625" style="1" hidden="1" customWidth="1"/>
    <col min="2" max="2" width="40" style="1" hidden="1" customWidth="1"/>
    <col min="3" max="3" width="13.28515625" style="1" hidden="1" customWidth="1"/>
    <col min="4" max="4" width="28.28515625" style="1" hidden="1" customWidth="1"/>
    <col min="5" max="5" width="7.5703125" style="1" bestFit="1" customWidth="1"/>
    <col min="6" max="6" width="28.28515625" style="1" bestFit="1" customWidth="1"/>
    <col min="7" max="7" width="21.42578125" style="1" customWidth="1"/>
    <col min="8" max="8" width="53" style="1" bestFit="1" customWidth="1"/>
    <col min="9" max="9" width="8.28515625" style="1" hidden="1" customWidth="1"/>
    <col min="10" max="10" width="8.42578125" style="1" hidden="1" customWidth="1"/>
    <col min="11" max="11" width="11" style="1" customWidth="1"/>
    <col min="12" max="12" width="9.28515625" style="1" bestFit="1" customWidth="1"/>
    <col min="13" max="13" width="11" style="1" customWidth="1"/>
    <col min="14" max="14" width="10" style="1" customWidth="1"/>
    <col min="15" max="15" width="24.5703125" style="1" bestFit="1" customWidth="1"/>
    <col min="16" max="16384" width="9.140625" style="1"/>
  </cols>
  <sheetData>
    <row r="1" spans="1:16" ht="21" x14ac:dyDescent="0.35">
      <c r="E1" s="40" t="s">
        <v>3</v>
      </c>
      <c r="F1" s="41"/>
      <c r="G1" s="41"/>
      <c r="H1" s="41"/>
      <c r="I1" s="41"/>
      <c r="J1" s="41"/>
      <c r="K1" s="41"/>
      <c r="L1" s="41"/>
      <c r="M1" s="41"/>
      <c r="N1" s="41"/>
      <c r="O1" s="42"/>
    </row>
    <row r="2" spans="1:16" ht="15.75" x14ac:dyDescent="0.25">
      <c r="E2" s="43" t="s">
        <v>116</v>
      </c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6" ht="16.5" thickBot="1" x14ac:dyDescent="0.3">
      <c r="E3" s="46" t="s">
        <v>115</v>
      </c>
      <c r="F3" s="47"/>
      <c r="G3" s="47"/>
      <c r="H3" s="47"/>
      <c r="I3" s="47"/>
      <c r="J3" s="47"/>
      <c r="K3" s="47"/>
      <c r="L3" s="47"/>
      <c r="M3" s="47"/>
      <c r="N3" s="47"/>
      <c r="O3" s="48"/>
      <c r="P3" s="2"/>
    </row>
    <row r="4" spans="1:16" ht="54.75" customHeight="1" thickBot="1" x14ac:dyDescent="0.3">
      <c r="E4" s="49" t="s">
        <v>4</v>
      </c>
      <c r="F4" s="50"/>
      <c r="G4" s="3"/>
      <c r="H4" s="4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5"/>
      <c r="J4" s="6"/>
      <c r="K4" s="51">
        <f>COUNT(M7:M24)</f>
        <v>0</v>
      </c>
      <c r="L4" s="52"/>
      <c r="M4" s="53"/>
      <c r="N4" s="57">
        <f>COUNTBLANK(M7:M24)</f>
        <v>18</v>
      </c>
      <c r="O4" s="58"/>
      <c r="P4" s="7"/>
    </row>
    <row r="5" spans="1:16" ht="68.25" customHeight="1" thickBot="1" x14ac:dyDescent="0.3">
      <c r="B5" s="39" t="s">
        <v>343</v>
      </c>
      <c r="E5" s="61" t="s">
        <v>5</v>
      </c>
      <c r="F5" s="62"/>
      <c r="G5" s="63"/>
      <c r="H5" s="64"/>
      <c r="I5" s="5"/>
      <c r="J5" s="8"/>
      <c r="K5" s="54"/>
      <c r="L5" s="55"/>
      <c r="M5" s="56"/>
      <c r="N5" s="59"/>
      <c r="O5" s="60"/>
      <c r="P5" s="7"/>
    </row>
    <row r="6" spans="1:16" ht="45" x14ac:dyDescent="0.25">
      <c r="A6" s="9" t="s">
        <v>6</v>
      </c>
      <c r="B6" s="9" t="s">
        <v>7</v>
      </c>
      <c r="C6" s="9" t="s">
        <v>8</v>
      </c>
      <c r="D6" s="9" t="s">
        <v>9</v>
      </c>
      <c r="E6" s="10" t="s">
        <v>10</v>
      </c>
      <c r="F6" s="11" t="s">
        <v>11</v>
      </c>
      <c r="G6" s="11" t="s">
        <v>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2" t="s">
        <v>17</v>
      </c>
      <c r="N6" s="11" t="s">
        <v>18</v>
      </c>
      <c r="O6" s="13" t="s">
        <v>19</v>
      </c>
    </row>
    <row r="7" spans="1:16" ht="60" customHeight="1" x14ac:dyDescent="0.25">
      <c r="A7" s="1">
        <f>$G$4</f>
        <v>0</v>
      </c>
      <c r="B7" s="1" t="str">
        <f>$H$4</f>
        <v>← DIGITE O CÓDIGO DO SEU ÓRGÃO</v>
      </c>
      <c r="C7" s="14">
        <f>ROUNDUP(M7,0)</f>
        <v>0</v>
      </c>
      <c r="D7" s="1" t="str">
        <f>F7</f>
        <v>3.3.90.30.01.02.0002.000011-01</v>
      </c>
      <c r="E7" s="15">
        <v>1</v>
      </c>
      <c r="F7" s="16" t="s">
        <v>162</v>
      </c>
      <c r="G7" s="72" t="str">
        <f>VLOOKUP(F7,'Base de Dados 30.01'!A:C,3,FALSE)</f>
        <v>ÓLEO LUBRIFICANTE MOTOR DOIS TEMPOS, GASOLINA, SAE 30.</v>
      </c>
      <c r="H7" s="16" t="str">
        <f>VLOOKUP(F7,'Base de Dados 30.01'!A:D,4,FALSE)</f>
        <v>ÓLEO LUBRIFICANTE MOTOR DOIS TEMPOS,Combustível: Gasolina, Nível Desempenho: API TC ou superior, Grau Viscosidade: SAE 30.</v>
      </c>
      <c r="I7" s="69"/>
      <c r="J7" s="69"/>
      <c r="K7" s="18" t="str">
        <f>VLOOKUP(F7,'Base de Dados 30.01'!A:E,5,FALSE)</f>
        <v>Litro</v>
      </c>
      <c r="L7" s="19">
        <f>SUMIF('Base de Dados 30.01'!B:B,'Respostas Órgãos'!F17&amp;" - "&amp;'Respostas Órgãos'!$G$4,'Base de Dados 30.01'!J:J)</f>
        <v>0</v>
      </c>
      <c r="M7" s="21"/>
      <c r="N7" s="20">
        <f>M7-L7</f>
        <v>0</v>
      </c>
      <c r="O7" s="22" t="str">
        <f>IF(ISERROR((M7-L7)/L7),"Sem histórico de consumo",(M7-L7)/L7)</f>
        <v>Sem histórico de consumo</v>
      </c>
    </row>
    <row r="8" spans="1:16" ht="59.25" customHeight="1" x14ac:dyDescent="0.25">
      <c r="A8" s="1">
        <f t="shared" ref="A8:A24" si="0">$G$4</f>
        <v>0</v>
      </c>
      <c r="B8" s="1" t="str">
        <f t="shared" ref="B8:B24" si="1">$H$4</f>
        <v>← DIGITE O CÓDIGO DO SEU ÓRGÃO</v>
      </c>
      <c r="C8" s="14">
        <f t="shared" ref="C8:C24" si="2">ROUNDUP(M8,0)</f>
        <v>0</v>
      </c>
      <c r="D8" s="1" t="str">
        <f t="shared" ref="D8:D24" si="3">F8</f>
        <v>3.3.90.30.01.02.0003.000021-01</v>
      </c>
      <c r="E8" s="15">
        <v>2</v>
      </c>
      <c r="F8" s="16" t="s">
        <v>126</v>
      </c>
      <c r="G8" s="72" t="str">
        <f>VLOOKUP(F8,'Base de Dados 30.01'!A:C,3,FALSE)</f>
        <v>ÓLEO LUBRIFICANTE MULTIVISCOSO MOTORES GASOLINA E A ÁLCOOL SAE 20W/50.</v>
      </c>
      <c r="H8" s="16" t="str">
        <f>VLOOKUP(F8,'Base de Dados 30.01'!A:D,4,FALSE)</f>
        <v>ÓLEO LUBRIFICANTE MULTIVISCOSO MOTORES GASOLINA E A ÁLCOOL,Nível Desempenho: API-SJ ou superior, Grau Viscosidade: SAE 20W/50.</v>
      </c>
      <c r="I8" s="17">
        <f>COUNTIF('Base de Dados 30.01'!A:A,'Respostas Órgãos'!F9)</f>
        <v>4</v>
      </c>
      <c r="J8" s="17">
        <f>SUMIF('Base de Dados 30.01'!A:A,'Respostas Órgãos'!F9,'Base de Dados 30.01'!J:J)</f>
        <v>0</v>
      </c>
      <c r="K8" s="18" t="str">
        <f>VLOOKUP(F8,'Base de Dados 30.01'!A:E,5,FALSE)</f>
        <v>Litro</v>
      </c>
      <c r="L8" s="19">
        <f>SUMIF('Base de Dados 30.01'!B:B,'Respostas Órgãos'!F9&amp;" - "&amp;'Respostas Órgãos'!$G$4,'Base de Dados 30.01'!J:J)</f>
        <v>0</v>
      </c>
      <c r="M8" s="21"/>
      <c r="N8" s="20">
        <f>M8-L8</f>
        <v>0</v>
      </c>
      <c r="O8" s="22" t="str">
        <f>IF(ISERROR((M8-L8)/L8),"Sem histórico de consumo",(M8-L8)/L8)</f>
        <v>Sem histórico de consumo</v>
      </c>
    </row>
    <row r="9" spans="1:16" ht="67.5" customHeight="1" x14ac:dyDescent="0.25">
      <c r="A9" s="1">
        <f t="shared" si="0"/>
        <v>0</v>
      </c>
      <c r="B9" s="1" t="str">
        <f t="shared" si="1"/>
        <v>← DIGITE O CÓDIGO DO SEU ÓRGÃO</v>
      </c>
      <c r="C9" s="14">
        <f t="shared" si="2"/>
        <v>0</v>
      </c>
      <c r="D9" s="1" t="str">
        <f t="shared" si="3"/>
        <v>3.3.90.30.01.02.0003.000022-01</v>
      </c>
      <c r="E9" s="15">
        <v>3</v>
      </c>
      <c r="F9" s="16" t="s">
        <v>141</v>
      </c>
      <c r="G9" s="72" t="str">
        <f>VLOOKUP(F9,'Base de Dados 30.01'!A:C,3,FALSE)</f>
        <v>ÓLEO LUBRIFICANTE MULTIVISCOSO MOTORES GASOLINA E A ÁLCOOL  SAE 10W/40</v>
      </c>
      <c r="H9" s="16" t="str">
        <f>VLOOKUP(F9,'Base de Dados 30.01'!A:D,4,FALSE)</f>
        <v>ÓLEO LUBRIFICANTE MULTIVISCOSO MOTORES GASOLINA E A ÁLCOOL,Nível Desempenho: API SN/SM ou superior, Grau Viscosidade: SAE 10W/40, Características Adicionais: Semisintético.</v>
      </c>
      <c r="I9" s="17">
        <f>COUNTIF('Base de Dados 30.01'!A:A,'Respostas Órgãos'!F13)</f>
        <v>7</v>
      </c>
      <c r="J9" s="17">
        <f>SUMIF('Base de Dados 30.01'!A:A,'Respostas Órgãos'!F13,'Base de Dados 30.01'!J:J)</f>
        <v>0</v>
      </c>
      <c r="K9" s="18" t="str">
        <f>VLOOKUP(F9,'Base de Dados 30.01'!A:E,5,FALSE)</f>
        <v>Litro</v>
      </c>
      <c r="L9" s="19">
        <f>SUMIF('Base de Dados 30.01'!B:B,'Respostas Órgãos'!F13&amp;" - "&amp;'Respostas Órgãos'!$G$4,'Base de Dados 30.01'!J:J)</f>
        <v>0</v>
      </c>
      <c r="M9" s="21"/>
      <c r="N9" s="20">
        <f>M9-L9</f>
        <v>0</v>
      </c>
      <c r="O9" s="22" t="str">
        <f>IF(ISERROR((M9-L9)/L9),"Sem histórico de consumo",(M9-L9)/L9)</f>
        <v>Sem histórico de consumo</v>
      </c>
    </row>
    <row r="10" spans="1:16" ht="73.5" customHeight="1" x14ac:dyDescent="0.25">
      <c r="A10" s="1">
        <f t="shared" si="0"/>
        <v>0</v>
      </c>
      <c r="B10" s="1" t="str">
        <f t="shared" si="1"/>
        <v>← DIGITE O CÓDIGO DO SEU ÓRGÃO</v>
      </c>
      <c r="C10" s="14">
        <f t="shared" si="2"/>
        <v>0</v>
      </c>
      <c r="D10" s="1" t="str">
        <f t="shared" si="3"/>
        <v>3.3.90.30.01.02.0004.000016-01</v>
      </c>
      <c r="E10" s="15">
        <v>4</v>
      </c>
      <c r="F10" s="16" t="s">
        <v>194</v>
      </c>
      <c r="G10" s="72" t="str">
        <f>VLOOKUP(F10,'Base de Dados 30.01'!A:C,3,FALSE)</f>
        <v>ÓLEO LUBRIFICANTE MOTORES GASOLINA OU ÁLCOOL SAE 20W/40.</v>
      </c>
      <c r="H10" s="16" t="str">
        <f>VLOOKUP(F10,'Base de Dados 30.01'!A:D,4,FALSE)</f>
        <v>ÓLEO LUBRIFICANTE MOTORES GASOLINA OU ÁLCOOL,Nível Desempenho: API - SH ou superior, Grau Viscosidade: SAE 20W/40, Características Adicionais: multiviscosidade de última geração, Unidade De Fornecimento: frasco de 1 litro.</v>
      </c>
      <c r="I10" s="69"/>
      <c r="J10" s="69"/>
      <c r="K10" s="18" t="str">
        <f>VLOOKUP(F10,'Base de Dados 30.01'!A:E,5,FALSE)</f>
        <v>Frasco</v>
      </c>
      <c r="L10" s="19">
        <f>SUMIF('Base de Dados 30.01'!B:B,'Respostas Órgãos'!F23&amp;" - "&amp;'Respostas Órgãos'!$G$4,'Base de Dados 30.01'!J:J)</f>
        <v>0</v>
      </c>
      <c r="M10" s="21"/>
      <c r="N10" s="20">
        <f>M10-L10</f>
        <v>0</v>
      </c>
      <c r="O10" s="22" t="str">
        <f>IF(ISERROR((M10-L10)/L10),"Sem histórico de consumo",(M10-L10)/L10)</f>
        <v>Sem histórico de consumo</v>
      </c>
    </row>
    <row r="11" spans="1:16" ht="83.25" customHeight="1" x14ac:dyDescent="0.25">
      <c r="A11" s="1">
        <f t="shared" si="0"/>
        <v>0</v>
      </c>
      <c r="B11" s="1" t="str">
        <f t="shared" si="1"/>
        <v>← DIGITE O CÓDIGO DO SEU ÓRGÃO</v>
      </c>
      <c r="C11" s="14">
        <f t="shared" si="2"/>
        <v>0</v>
      </c>
      <c r="D11" s="1" t="str">
        <f t="shared" si="3"/>
        <v>3.3.90.30.01.02.0005.000028-01</v>
      </c>
      <c r="E11" s="15">
        <v>5</v>
      </c>
      <c r="F11" s="16" t="s">
        <v>130</v>
      </c>
      <c r="G11" s="72" t="str">
        <f>VLOOKUP(F11,'Base de Dados 30.01'!A:C,3,FALSE)</f>
        <v>ÓLEO LUBRIFICANTE MOTOR DIESEL  SAE - 40 W.</v>
      </c>
      <c r="H11" s="16" t="str">
        <f>VLOOKUP(F11,'Base de Dados 30.01'!A:D,4,FALSE)</f>
        <v>ÓLEO LUBRIFICANTE MOTOR DIESEL,Nível Desempenho: API - CD ou superior, Grau Viscosidade: SAE - 40 W, Características Adicionais: com aspiração natural, superalimentados, que operem em condições severas, Unidade De Fornecimento: frasco com 1 litro.</v>
      </c>
      <c r="I11" s="17">
        <f>COUNTIF('Base de Dados 30.01'!A:A,'Respostas Órgãos'!F10)</f>
        <v>9</v>
      </c>
      <c r="J11" s="17">
        <f>SUMIF('Base de Dados 30.01'!A:A,'Respostas Órgãos'!F10,'Base de Dados 30.01'!J:J)</f>
        <v>0</v>
      </c>
      <c r="K11" s="18" t="str">
        <f>VLOOKUP(F11,'Base de Dados 30.01'!A:E,5,FALSE)</f>
        <v>Frasco</v>
      </c>
      <c r="L11" s="19">
        <f>SUMIF('Base de Dados 30.01'!B:B,'Respostas Órgãos'!F10&amp;" - "&amp;'Respostas Órgãos'!$G$4,'Base de Dados 30.01'!J:J)</f>
        <v>0</v>
      </c>
      <c r="M11" s="21"/>
      <c r="N11" s="20">
        <f>M11-L11</f>
        <v>0</v>
      </c>
      <c r="O11" s="22" t="str">
        <f>IF(ISERROR((M11-L11)/L11),"Sem histórico de consumo",(M11-L11)/L11)</f>
        <v>Sem histórico de consumo</v>
      </c>
    </row>
    <row r="12" spans="1:16" ht="78.75" customHeight="1" x14ac:dyDescent="0.25">
      <c r="A12" s="1">
        <f t="shared" si="0"/>
        <v>0</v>
      </c>
      <c r="B12" s="1" t="str">
        <f t="shared" si="1"/>
        <v>← DIGITE O CÓDIGO DO SEU ÓRGÃO</v>
      </c>
      <c r="C12" s="14">
        <f t="shared" si="2"/>
        <v>0</v>
      </c>
      <c r="D12" s="1" t="str">
        <f t="shared" si="3"/>
        <v>3.3.90.30.01.02.0011.000019-01</v>
      </c>
      <c r="E12" s="15">
        <v>6</v>
      </c>
      <c r="F12" s="16" t="s">
        <v>145</v>
      </c>
      <c r="G12" s="72" t="str">
        <f>VLOOKUP(F12,'Base de Dados 30.01'!A:C,3,FALSE)</f>
        <v>ÓLEO LUBRIFICANTE MULTIVISCOSO MOTOR DIESEL SAE 15W40.</v>
      </c>
      <c r="H12" s="16" t="str">
        <f>VLOOKUP(F12,'Base de Dados 30.01'!A:D,4,FALSE)</f>
        <v>ÓLEO LUBRIFICANTE MULTIVISCOSO MOTOR DIESEL, Nível Desempenho: API CF ou superior, Grau Viscosidade: SAE 15W40, Aplicação: Motores à diesel de alta potência, superalimentados ou turboalimentados, que operam em condições severas.</v>
      </c>
      <c r="I12" s="69"/>
      <c r="J12" s="69"/>
      <c r="K12" s="18" t="str">
        <f>VLOOKUP(F12,'Base de Dados 30.01'!A:E,5,FALSE)</f>
        <v>Litro</v>
      </c>
      <c r="L12" s="19">
        <f>SUMIF('Base de Dados 30.01'!B:B,'Respostas Órgãos'!F14&amp;" - "&amp;'Respostas Órgãos'!$G$4,'Base de Dados 30.01'!J:J)</f>
        <v>0</v>
      </c>
      <c r="M12" s="21"/>
      <c r="N12" s="20">
        <f>M12-L12</f>
        <v>0</v>
      </c>
      <c r="O12" s="22" t="str">
        <f>IF(ISERROR((M12-L12)/L12),"Sem histórico de consumo",(M12-L12)/L12)</f>
        <v>Sem histórico de consumo</v>
      </c>
    </row>
    <row r="13" spans="1:16" ht="81.75" customHeight="1" x14ac:dyDescent="0.25">
      <c r="A13" s="1">
        <f t="shared" si="0"/>
        <v>0</v>
      </c>
      <c r="B13" s="1" t="str">
        <f t="shared" si="1"/>
        <v>← DIGITE O CÓDIGO DO SEU ÓRGÃO</v>
      </c>
      <c r="C13" s="14">
        <f t="shared" si="2"/>
        <v>0</v>
      </c>
      <c r="D13" s="1" t="str">
        <f t="shared" si="3"/>
        <v>3.3.90.30.01.02.0011.000020-01</v>
      </c>
      <c r="E13" s="15">
        <v>7</v>
      </c>
      <c r="F13" s="16" t="s">
        <v>200</v>
      </c>
      <c r="G13" s="72" t="str">
        <f>VLOOKUP(F13,'Base de Dados 30.01'!A:C,3,FALSE)</f>
        <v>ÓLEO LUBRIFICANTE MULTIVISCOSO MOTOR DIESEL SAE40.</v>
      </c>
      <c r="H13" s="16" t="str">
        <f>VLOOKUP(F13,'Base de Dados 30.01'!A:D,4,FALSE)</f>
        <v>ÓLEO LUBRIFICANTE MULTIVISCOSO MOTOR DIESEL,Nível Desempenho: API-CF ou superior, Grau Viscosidade: SAE40, Aplicação: Motores à diesel de alta potência, superalimentados ou turboalimentados, que operam em condições severas.</v>
      </c>
      <c r="I13" s="69"/>
      <c r="J13" s="69"/>
      <c r="K13" s="18" t="str">
        <f>VLOOKUP(F13,'Base de Dados 30.01'!A:E,5,FALSE)</f>
        <v>Litro</v>
      </c>
      <c r="L13" s="19">
        <f>SUMIF('Base de Dados 30.01'!B:B,'Respostas Órgãos'!F24&amp;" - "&amp;'Respostas Órgãos'!$G$4,'Base de Dados 30.01'!J:J)</f>
        <v>0</v>
      </c>
      <c r="M13" s="21"/>
      <c r="N13" s="20">
        <f>M13-L13</f>
        <v>0</v>
      </c>
      <c r="O13" s="22" t="str">
        <f>IF(ISERROR((M13-L13)/L13),"Sem histórico de consumo",(M13-L13)/L13)</f>
        <v>Sem histórico de consumo</v>
      </c>
    </row>
    <row r="14" spans="1:16" ht="64.5" customHeight="1" x14ac:dyDescent="0.25">
      <c r="A14" s="1">
        <f t="shared" si="0"/>
        <v>0</v>
      </c>
      <c r="B14" s="1" t="str">
        <f t="shared" si="1"/>
        <v>← DIGITE O CÓDIGO DO SEU ÓRGÃO</v>
      </c>
      <c r="C14" s="14">
        <f t="shared" si="2"/>
        <v>0</v>
      </c>
      <c r="D14" s="1" t="str">
        <f t="shared" si="3"/>
        <v>3.3.90.30.01.02.0011.000021-01</v>
      </c>
      <c r="E14" s="15">
        <v>8</v>
      </c>
      <c r="F14" s="16" t="s">
        <v>158</v>
      </c>
      <c r="G14" s="72" t="str">
        <f>VLOOKUP(F14,'Base de Dados 30.01'!A:C,3,FALSE)</f>
        <v>ÓLEO LUBRIFICANTE MULTIVISCOSO MOTOR DIESEL  SAE - 15W/40.</v>
      </c>
      <c r="H14" s="16" t="str">
        <f>VLOOKUP(F14,'Base de Dados 30.01'!A:D,4,FALSE)</f>
        <v>ÓLEO LUBRIFICANTE MULTIVISCOSO MOTOR DIESEL, Nível Desempenho: API-CF-4/SH ou superior, Grau Viscosidade: SAE - 15W/40, Unidade De Fornecimento: tambor de 200 litros.</v>
      </c>
      <c r="K14" s="18" t="str">
        <f>VLOOKUP(F14,'Base de Dados 30.01'!A:E,5,FALSE)</f>
        <v>Tambor</v>
      </c>
      <c r="L14" s="19">
        <f>SUMIF('Base de Dados 30.01'!B:B,'Respostas Órgãos'!#REF!&amp;" - "&amp;'Respostas Órgãos'!$G$4,'Base de Dados 30.01'!J:J)</f>
        <v>0</v>
      </c>
      <c r="M14" s="21"/>
      <c r="N14" s="20">
        <f>M14-L14</f>
        <v>0</v>
      </c>
      <c r="O14" s="22" t="str">
        <f>IF(ISERROR((M14-L14)/L14),"Sem histórico de consumo",(M14-L14)/L14)</f>
        <v>Sem histórico de consumo</v>
      </c>
    </row>
    <row r="15" spans="1:16" ht="51.75" customHeight="1" x14ac:dyDescent="0.25">
      <c r="A15" s="1">
        <f t="shared" si="0"/>
        <v>0</v>
      </c>
      <c r="B15" s="1" t="str">
        <f t="shared" si="1"/>
        <v>← DIGITE O CÓDIGO DO SEU ÓRGÃO</v>
      </c>
      <c r="C15" s="14">
        <f t="shared" si="2"/>
        <v>0</v>
      </c>
      <c r="D15" s="1" t="str">
        <f t="shared" si="3"/>
        <v>3.3.90.30.01.02.0014.000015-01</v>
      </c>
      <c r="E15" s="15">
        <v>9</v>
      </c>
      <c r="F15" s="16" t="s">
        <v>153</v>
      </c>
      <c r="G15" s="72" t="str">
        <f>VLOOKUP(F15,'Base de Dados 30.01'!A:C,3,FALSE)</f>
        <v>ÓLEO LUBRIFICANTE ENGRENAGENS HIPÓIDES  SAE 90.</v>
      </c>
      <c r="H15" s="16" t="str">
        <f>VLOOKUP(F15,'Base de Dados 30.01'!A:D,4,FALSE)</f>
        <v>ÓLEO LUBRIFICANTE ENGRENAGENS HIPÓIDES,Nível Desempenho: API GL 5 ou superior, Grau Viscosidade: SAE 90, Unidade De Fornecimento: tambor de 200 litros</v>
      </c>
      <c r="K15" s="18" t="str">
        <f>VLOOKUP(F15,'Base de Dados 30.01'!A:E,5,FALSE)</f>
        <v>Tambor</v>
      </c>
      <c r="L15" s="19">
        <f>SUMIF('Base de Dados 30.01'!B:B,'Respostas Órgãos'!F16&amp;" - "&amp;'Respostas Órgãos'!$G$4,'Base de Dados 30.01'!J:J)</f>
        <v>0</v>
      </c>
      <c r="M15" s="21"/>
      <c r="N15" s="20">
        <f>M15-L15</f>
        <v>0</v>
      </c>
      <c r="O15" s="22" t="str">
        <f>IF(ISERROR((M15-L15)/L15),"Sem histórico de consumo",(M15-L15)/L15)</f>
        <v>Sem histórico de consumo</v>
      </c>
    </row>
    <row r="16" spans="1:16" ht="64.5" customHeight="1" x14ac:dyDescent="0.25">
      <c r="A16" s="1">
        <f t="shared" si="0"/>
        <v>0</v>
      </c>
      <c r="B16" s="1" t="str">
        <f t="shared" si="1"/>
        <v>← DIGITE O CÓDIGO DO SEU ÓRGÃO</v>
      </c>
      <c r="C16" s="14">
        <f t="shared" si="2"/>
        <v>0</v>
      </c>
      <c r="D16" s="1" t="str">
        <f t="shared" si="3"/>
        <v>3.3.90.30.01.02.0015.000007-02</v>
      </c>
      <c r="E16" s="15">
        <v>10</v>
      </c>
      <c r="F16" s="16" t="s">
        <v>134</v>
      </c>
      <c r="G16" s="72" t="str">
        <f>VLOOKUP(F16,'Base de Dados 30.01'!A:C,3,FALSE)</f>
        <v>ÓLEO HIDRÁULICO GM e DEXRON II, III, II-D e ALLISON C-4 e FORD MERCON, TIPO: ATF.</v>
      </c>
      <c r="H16" s="16" t="str">
        <f>VLOOKUP(F16,'Base de Dados 30.01'!A:D,4,FALSE)</f>
        <v>ÓLEO HIDRÁULICO,Nível Especificação: GM e DEXRON II, III, II-D e ALLISON C-4 e FORD MERCON, Aplicação: tipo ATF para transmissões automáticas, Unidade De Fornecimento: frasco de 0,50 litros.</v>
      </c>
      <c r="I16" s="70">
        <f>COUNTIF('Base de Dados 30.01'!A:A,'Respostas Órgãos'!F11)</f>
        <v>8</v>
      </c>
      <c r="J16" s="70">
        <f>SUMIF('Base de Dados 30.01'!A:A,'Respostas Órgãos'!F11,'Base de Dados 30.01'!J:J)</f>
        <v>0</v>
      </c>
      <c r="K16" s="18" t="str">
        <f>VLOOKUP(F16,'Base de Dados 30.01'!A:E,5,FALSE)</f>
        <v>Frasco</v>
      </c>
      <c r="L16" s="19">
        <f>SUMIF('Base de Dados 30.01'!B:B,'Respostas Órgãos'!F11&amp;" - "&amp;'Respostas Órgãos'!$G$4,'Base de Dados 30.01'!J:J)</f>
        <v>0</v>
      </c>
      <c r="M16" s="21"/>
      <c r="N16" s="20">
        <f>M16-L16</f>
        <v>0</v>
      </c>
      <c r="O16" s="22" t="str">
        <f>IF(ISERROR((M16-L16)/L16),"Sem histórico de consumo",(M16-L16)/L16)</f>
        <v>Sem histórico de consumo</v>
      </c>
    </row>
    <row r="17" spans="1:15" ht="68.25" customHeight="1" x14ac:dyDescent="0.25">
      <c r="A17" s="1">
        <f t="shared" si="0"/>
        <v>0</v>
      </c>
      <c r="B17" s="1" t="str">
        <f t="shared" si="1"/>
        <v>← DIGITE O CÓDIGO DO SEU ÓRGÃO</v>
      </c>
      <c r="C17" s="14">
        <f t="shared" si="2"/>
        <v>0</v>
      </c>
      <c r="D17" s="1" t="str">
        <f t="shared" si="3"/>
        <v>3.3.90.30.01.02.0019.000007-01</v>
      </c>
      <c r="E17" s="15">
        <v>11</v>
      </c>
      <c r="F17" s="16" t="s">
        <v>149</v>
      </c>
      <c r="G17" s="72" t="str">
        <f>VLOOKUP(F17,'Base de Dados 30.01'!A:C,3,FALSE)</f>
        <v>ÓLEO LUBRIFICANTE SISTEMA TRANSMISSÃO CÂMBIO E DIFERENCIAL  SAE 90.</v>
      </c>
      <c r="H17" s="16" t="str">
        <f>VLOOKUP(F17,'Base de Dados 30.01'!A:D,4,FALSE)</f>
        <v>ÓLEO LUBRIFICANTE SISTEMA TRANSMISSÃO CÂMBIO E DIFERENCIAL,Grau Viscosidade: SAE 90, Nível Desempenho: API - GL-5 ou superior, Unidade De Fornecimento: frasco com 1 litro.</v>
      </c>
      <c r="K17" s="18" t="str">
        <f>VLOOKUP(F17,'Base de Dados 30.01'!A:E,5,FALSE)</f>
        <v>Frasco</v>
      </c>
      <c r="L17" s="19">
        <f>SUMIF('Base de Dados 30.01'!B:B,'Respostas Órgãos'!F15&amp;" - "&amp;'Respostas Órgãos'!$G$4,'Base de Dados 30.01'!J:J)</f>
        <v>0</v>
      </c>
      <c r="M17" s="21"/>
      <c r="N17" s="20">
        <f>M17-L17</f>
        <v>0</v>
      </c>
      <c r="O17" s="22" t="str">
        <f>IF(ISERROR((M17-L17)/L17),"Sem histórico de consumo",(M17-L17)/L17)</f>
        <v>Sem histórico de consumo</v>
      </c>
    </row>
    <row r="18" spans="1:15" ht="64.5" customHeight="1" x14ac:dyDescent="0.25">
      <c r="A18" s="1">
        <f t="shared" si="0"/>
        <v>0</v>
      </c>
      <c r="B18" s="1" t="str">
        <f t="shared" si="1"/>
        <v>← DIGITE O CÓDIGO DO SEU ÓRGÃO</v>
      </c>
      <c r="C18" s="14">
        <f t="shared" si="2"/>
        <v>0</v>
      </c>
      <c r="D18" s="1" t="str">
        <f t="shared" si="3"/>
        <v>3.3.90.30.01.02.0020.000006-02</v>
      </c>
      <c r="E18" s="15">
        <v>12</v>
      </c>
      <c r="F18" s="16" t="s">
        <v>188</v>
      </c>
      <c r="G18" s="72" t="str">
        <f>VLOOKUP(F18,'Base de Dados 30.01'!A:C,3,FALSE)</f>
        <v>ÓLEO LUBRIFICANTE SISTEMA HIDRÁULICO, ISO 68, 20 litros.</v>
      </c>
      <c r="H18" s="16" t="str">
        <f>VLOOKUP(F18,'Base de Dados 30.01'!A:D,4,FALSE)</f>
        <v>ÓLEO LUBRIFICANTE SISTEMA HIDRÁULICO,Grau Viscosidade: ISO 68, Aplicação: sistemas que operem em condições severas de pressão e temperatura, Unidade De Fornecimento: balde de 20 litros.</v>
      </c>
      <c r="K18" s="18" t="str">
        <f>VLOOKUP(F18,'Base de Dados 30.01'!A:E,5,FALSE)</f>
        <v>Balde</v>
      </c>
      <c r="L18" s="19">
        <f>SUMIF('Base de Dados 30.01'!B:B,'Respostas Órgãos'!F22&amp;" - "&amp;'Respostas Órgãos'!$G$4,'Base de Dados 30.01'!J:J)</f>
        <v>0</v>
      </c>
      <c r="M18" s="21"/>
      <c r="N18" s="20">
        <f>M18-L18</f>
        <v>0</v>
      </c>
      <c r="O18" s="22" t="str">
        <f>IF(ISERROR((M18-L18)/L18),"Sem histórico de consumo",(M18-L18)/L18)</f>
        <v>Sem histórico de consumo</v>
      </c>
    </row>
    <row r="19" spans="1:15" ht="60.75" customHeight="1" x14ac:dyDescent="0.25">
      <c r="A19" s="1">
        <f t="shared" si="0"/>
        <v>0</v>
      </c>
      <c r="B19" s="1" t="str">
        <f t="shared" si="1"/>
        <v>← DIGITE O CÓDIGO DO SEU ÓRGÃO</v>
      </c>
      <c r="C19" s="14">
        <f t="shared" si="2"/>
        <v>0</v>
      </c>
      <c r="D19" s="1" t="str">
        <f t="shared" si="3"/>
        <v>3.3.90.30.01.02.0028.000002-01</v>
      </c>
      <c r="E19" s="15">
        <v>13</v>
      </c>
      <c r="F19" s="16" t="s">
        <v>121</v>
      </c>
      <c r="G19" s="72" t="str">
        <f>VLOOKUP(F19,'Base de Dados 30.01'!A:C,3,FALSE)</f>
        <v>ÓLEO LUBRIFICANTE SINTÉTICO MOTORES GASOLINA E A ÁLCOOL SAE 5W30.</v>
      </c>
      <c r="H19" s="16" t="str">
        <f>VLOOKUP(F19,'Base de Dados 30.01'!A:D,4,FALSE)</f>
        <v>ÓLEO LUBRIFICANTE SINTÉTICO MOTORES GASOLINA E A ÁLCOOL, Nível Desempenho: API - SL/SM/SN ou superior, Grau Viscosidade: SAE 5W30.</v>
      </c>
      <c r="I19" s="70">
        <f>COUNTIF('Base de Dados 30.01'!A:A,'Respostas Órgãos'!F8)</f>
        <v>8</v>
      </c>
      <c r="J19" s="70">
        <f>SUMIF('Base de Dados 30.01'!A:A,'Respostas Órgãos'!F8,'Base de Dados 30.01'!J:J)</f>
        <v>0</v>
      </c>
      <c r="K19" s="18" t="str">
        <f>VLOOKUP(F19,'Base de Dados 30.01'!A:E,5,FALSE)</f>
        <v>Litro</v>
      </c>
      <c r="L19" s="19">
        <f>SUMIF('Base de Dados 30.01'!B:B,'Respostas Órgãos'!F8&amp;" - "&amp;'Respostas Órgãos'!$G$4,'Base de Dados 30.01'!J:J)</f>
        <v>0</v>
      </c>
      <c r="M19" s="21"/>
      <c r="N19" s="20">
        <f>M19-L19</f>
        <v>0</v>
      </c>
      <c r="O19" s="22" t="str">
        <f>IF(ISERROR((M19-L19)/L19),"Sem histórico de consumo",(M19-L19)/L19)</f>
        <v>Sem histórico de consumo</v>
      </c>
    </row>
    <row r="20" spans="1:15" ht="66.75" customHeight="1" x14ac:dyDescent="0.25">
      <c r="A20" s="1">
        <f t="shared" si="0"/>
        <v>0</v>
      </c>
      <c r="B20" s="1" t="str">
        <f t="shared" si="1"/>
        <v>← DIGITE O CÓDIGO DO SEU ÓRGÃO</v>
      </c>
      <c r="C20" s="14">
        <f t="shared" si="2"/>
        <v>0</v>
      </c>
      <c r="D20" s="1" t="str">
        <f t="shared" si="3"/>
        <v>3.3.90.30.01.02.0030.000005-01</v>
      </c>
      <c r="E20" s="15">
        <v>14</v>
      </c>
      <c r="F20" s="16" t="s">
        <v>117</v>
      </c>
      <c r="G20" s="72" t="str">
        <f>VLOOKUP(F20,'Base de Dados 30.01'!A:C,3,FALSE)</f>
        <v>ÓLEO LUBRIFICANTE MOTOR QUATRO TEMPOS, DIESEL, 15W40, 20 litros.</v>
      </c>
      <c r="H20" s="16" t="str">
        <f>VLOOKUP(F20,'Base de Dados 30.01'!A:D,4,FALSE)</f>
        <v>ÓLEO LUBRIFICANTE MOTOR QUATRO TEMPOS, Combustível: Diesel, Nível Desempenho: API CF ou superior, Grau De Viscosidade: 15W40, Unidade De Fornecimento: Balde de 20 litros.</v>
      </c>
      <c r="I20" s="70">
        <f>COUNTIF('Base de Dados 30.01'!A:A,'Respostas Órgãos'!F7)</f>
        <v>14</v>
      </c>
      <c r="J20" s="70">
        <f>SUMIF('Base de Dados 30.01'!A:A,'Respostas Órgãos'!F7,'Base de Dados 30.01'!J:J)</f>
        <v>164</v>
      </c>
      <c r="K20" s="18" t="str">
        <f>VLOOKUP(F20,'Base de Dados 30.01'!A:E,5,FALSE)</f>
        <v>Balde</v>
      </c>
      <c r="L20" s="19">
        <f>SUMIF('Base de Dados 30.01'!B:B,'Respostas Órgãos'!F7&amp;" - "&amp;'Respostas Órgãos'!$G$4,'Base de Dados 30.01'!J:J)</f>
        <v>0</v>
      </c>
      <c r="M20" s="21"/>
      <c r="N20" s="20">
        <f>M20-L20</f>
        <v>0</v>
      </c>
      <c r="O20" s="22" t="str">
        <f>IF(ISERROR((M20-L20)/L20),"Sem histórico de consumo",(M20-L20)/L20)</f>
        <v>Sem histórico de consumo</v>
      </c>
    </row>
    <row r="21" spans="1:15" ht="86.25" customHeight="1" x14ac:dyDescent="0.25">
      <c r="A21" s="1">
        <f t="shared" si="0"/>
        <v>0</v>
      </c>
      <c r="B21" s="1" t="str">
        <f t="shared" si="1"/>
        <v>← DIGITE O CÓDIGO DO SEU ÓRGÃO</v>
      </c>
      <c r="C21" s="14">
        <f t="shared" si="2"/>
        <v>0</v>
      </c>
      <c r="D21" s="1" t="str">
        <f t="shared" si="3"/>
        <v>3.3.90.30.01.03.0001.000003-03</v>
      </c>
      <c r="E21" s="15">
        <v>15</v>
      </c>
      <c r="F21" s="16" t="s">
        <v>180</v>
      </c>
      <c r="G21" s="72" t="str">
        <f>VLOOKUP(F21,'Base de Dados 30.01'!A:C,3,FALSE)</f>
        <v>GRAXA LUBRIFICANTE MÚLTIPLAS APLICAÇÕES AUTOMOTIVAS SAE NL GI-2, 170 quilogramas.</v>
      </c>
      <c r="H21" s="16" t="str">
        <f>VLOOKUP(F21,'Base de Dados 30.01'!A:D,4,FALSE)</f>
        <v>GRAXA LUBRIFICANTE MÚLTIPLAS APLICAÇÕES AUTOMOTIVAS, Composição: à base de sabão de cálcio, Grau Viscosidade: SAE NL GI-2, Aplicação: múltiplas aplicações automotivas, Unidade De Fornecimento: tambor de 170 quilogramas.</v>
      </c>
      <c r="K21" s="18" t="str">
        <f>VLOOKUP(F21,'Base de Dados 30.01'!A:E,5,FALSE)</f>
        <v>Tambor</v>
      </c>
      <c r="L21" s="19">
        <f>SUMIF('Base de Dados 30.01'!B:B,'Respostas Órgãos'!F20&amp;" - "&amp;'Respostas Órgãos'!$G$4,'Base de Dados 30.01'!J:J)</f>
        <v>0</v>
      </c>
      <c r="M21" s="21"/>
      <c r="N21" s="20">
        <f>M21-L21</f>
        <v>0</v>
      </c>
      <c r="O21" s="22" t="str">
        <f>IF(ISERROR((M21-L21)/L21),"Sem histórico de consumo",(M21-L21)/L21)</f>
        <v>Sem histórico de consumo</v>
      </c>
    </row>
    <row r="22" spans="1:15" ht="90" x14ac:dyDescent="0.25">
      <c r="A22" s="1">
        <f t="shared" si="0"/>
        <v>0</v>
      </c>
      <c r="B22" s="1" t="str">
        <f t="shared" si="1"/>
        <v>← DIGITE O CÓDIGO DO SEU ÓRGÃO</v>
      </c>
      <c r="C22" s="14">
        <f t="shared" si="2"/>
        <v>0</v>
      </c>
      <c r="D22" s="1" t="str">
        <f t="shared" si="3"/>
        <v>3.3.90.30.01.03.0001.000010-01</v>
      </c>
      <c r="E22" s="15">
        <v>16</v>
      </c>
      <c r="F22" s="16" t="s">
        <v>175</v>
      </c>
      <c r="G22" s="71" t="str">
        <f>VLOOKUP(F22,'Base de Dados 30.01'!A:C,3,FALSE)</f>
        <v>GRAXA LUBRIFICANTE MÚLTIPLAS APLICAÇÕES AUTOMOTIVAS  Embalagem com 500 gramas.</v>
      </c>
      <c r="H22" s="16" t="str">
        <f>VLOOKUP(F22,'Base de Dados 30.01'!A:D,4,FALSE)</f>
        <v>GRAXA LUBRIFICANTE MÚLTIPLAS APLICAÇÕES AUTOMOTIVAS,Composição: Á base de sabão de lítio, Unidade De Fornecimento: Embalagem com 500 gramas.</v>
      </c>
      <c r="K22" s="18" t="str">
        <f>VLOOKUP(F22,'Base de Dados 30.01'!A:E,5,FALSE)</f>
        <v>Embalagem</v>
      </c>
      <c r="L22" s="19">
        <f>SUMIF('Base de Dados 30.01'!B:B,'Respostas Órgãos'!F19&amp;" - "&amp;'Respostas Órgãos'!$G$4,'Base de Dados 30.01'!J:J)</f>
        <v>0</v>
      </c>
      <c r="M22" s="21"/>
      <c r="N22" s="20">
        <f>M22-L22</f>
        <v>0</v>
      </c>
      <c r="O22" s="22" t="str">
        <f>IF(ISERROR((M22-L22)/L22),"Sem histórico de consumo",(M22-L22)/L22)</f>
        <v>Sem histórico de consumo</v>
      </c>
    </row>
    <row r="23" spans="1:15" ht="78.75" customHeight="1" x14ac:dyDescent="0.25">
      <c r="A23" s="1">
        <f t="shared" si="0"/>
        <v>0</v>
      </c>
      <c r="B23" s="1" t="str">
        <f t="shared" si="1"/>
        <v>← DIGITE O CÓDIGO DO SEU ÓRGÃO</v>
      </c>
      <c r="C23" s="14">
        <f t="shared" si="2"/>
        <v>0</v>
      </c>
      <c r="D23" s="1" t="str">
        <f t="shared" si="3"/>
        <v>3.3.90.30.01.05.0001.000002-01</v>
      </c>
      <c r="E23" s="15">
        <v>17</v>
      </c>
      <c r="F23" s="16" t="s">
        <v>166</v>
      </c>
      <c r="G23" s="72" t="str">
        <f>VLOOKUP(F23,'Base de Dados 30.01'!A:C,3,FALSE)</f>
        <v>AGENTE REDUTOR LÍQUIDO galão com 20 litros.</v>
      </c>
      <c r="H23" s="16" t="str">
        <f>VLOOKUP(F23,'Base de Dados 30.01'!A:D,4,FALSE)</f>
        <v>AGENTE REDUTOR LÍQUIDO,Tipo: aditivo, Aplicação: redução de emissões nox para gases de escape em veículos equipados com sistema SCR, Composição: 67,5% de água desmineralizada e 32,5% de uréia, Unidade De Fornecimento: galão com 20 litros.</v>
      </c>
      <c r="K23" s="18" t="str">
        <f>VLOOKUP(F23,'Base de Dados 30.01'!A:E,5,FALSE)</f>
        <v>Galão</v>
      </c>
      <c r="L23" s="19">
        <f>SUMIF('Base de Dados 30.01'!B:B,'Respostas Órgãos'!F18&amp;" - "&amp;'Respostas Órgãos'!$G$4,'Base de Dados 30.01'!J:J)</f>
        <v>0</v>
      </c>
      <c r="M23" s="21"/>
      <c r="N23" s="20">
        <f>M23-L23</f>
        <v>0</v>
      </c>
      <c r="O23" s="22" t="str">
        <f>IF(ISERROR((M23-L23)/L23),"Sem histórico de consumo",(M23-L23)/L23)</f>
        <v>Sem histórico de consumo</v>
      </c>
    </row>
    <row r="24" spans="1:15" ht="56.25" customHeight="1" x14ac:dyDescent="0.25">
      <c r="A24" s="1">
        <f t="shared" si="0"/>
        <v>0</v>
      </c>
      <c r="B24" s="1" t="str">
        <f t="shared" si="1"/>
        <v>← DIGITE O CÓDIGO DO SEU ÓRGÃO</v>
      </c>
      <c r="C24" s="14">
        <f t="shared" si="2"/>
        <v>0</v>
      </c>
      <c r="D24" s="1" t="str">
        <f t="shared" si="3"/>
        <v>3.3.90.30.01.05.0002.000003-01</v>
      </c>
      <c r="E24" s="15">
        <v>18</v>
      </c>
      <c r="F24" s="16" t="s">
        <v>137</v>
      </c>
      <c r="G24" s="72" t="str">
        <f>VLOOKUP(F24,'Base de Dados 30.01'!A:C,3,FALSE)</f>
        <v>FLUIDO DE FREIO  DOT 3</v>
      </c>
      <c r="H24" s="16" t="str">
        <f>VLOOKUP(F24,'Base de Dados 30.01'!A:D,4,FALSE)</f>
        <v>FLUIDO DE FREIO,Aplicação: Sistema hidráulico de frenagem, Classificação: DOT 3, Unidade De Fornecimento: Frasco com 500 ml.</v>
      </c>
      <c r="I24" s="70">
        <f>COUNTIF('Base de Dados 30.01'!A:A,'Respostas Órgãos'!F12)</f>
        <v>12</v>
      </c>
      <c r="J24" s="70">
        <f>SUMIF('Base de Dados 30.01'!A:A,'Respostas Órgãos'!F12,'Base de Dados 30.01'!J:J)</f>
        <v>11240</v>
      </c>
      <c r="K24" s="18" t="str">
        <f>VLOOKUP(F24,'Base de Dados 30.01'!A:E,5,FALSE)</f>
        <v>Frasco</v>
      </c>
      <c r="L24" s="19">
        <f>SUMIF('Base de Dados 30.01'!B:B,'Respostas Órgãos'!F12&amp;" - "&amp;'Respostas Órgãos'!$G$4,'Base de Dados 30.01'!J:J)</f>
        <v>0</v>
      </c>
      <c r="M24" s="21"/>
      <c r="N24" s="20">
        <f>M24-L24</f>
        <v>0</v>
      </c>
      <c r="O24" s="22" t="str">
        <f>IF(ISERROR((M24-L24)/L24),"Sem histórico de consumo",(M24-L24)/L24)</f>
        <v>Sem histórico de consumo</v>
      </c>
    </row>
  </sheetData>
  <sheetProtection algorithmName="SHA-512" hashValue="CW8T1Cpaw8I8aQdBlCU8el1ZUH0eAtMHFccvkRTHX5SPpBWpW+1Vz/VnE6UgKQERTxAx3lsXXm8oiIT8ymmTRg==" saltValue="YblfJ7+X/DGnWWJraBo/0A==" spinCount="100000" sheet="1" objects="1" scenarios="1"/>
  <autoFilter ref="E6:O24"/>
  <mergeCells count="8">
    <mergeCell ref="E1:O1"/>
    <mergeCell ref="E2:O2"/>
    <mergeCell ref="E3:O3"/>
    <mergeCell ref="E4:F4"/>
    <mergeCell ref="K4:M5"/>
    <mergeCell ref="N4:O5"/>
    <mergeCell ref="E5:F5"/>
    <mergeCell ref="G5:H5"/>
  </mergeCells>
  <conditionalFormatting sqref="L7:L24">
    <cfRule type="cellIs" dxfId="6" priority="17" operator="greaterThan">
      <formula>0</formula>
    </cfRule>
    <cfRule type="cellIs" dxfId="5" priority="18" operator="equal">
      <formula>0</formula>
    </cfRule>
  </conditionalFormatting>
  <conditionalFormatting sqref="L7:L24">
    <cfRule type="cellIs" dxfId="4" priority="15" operator="greaterThan">
      <formula>0</formula>
    </cfRule>
    <cfRule type="cellIs" dxfId="3" priority="16" operator="equal">
      <formula>0</formula>
    </cfRule>
  </conditionalFormatting>
  <conditionalFormatting sqref="O7:O24">
    <cfRule type="cellIs" dxfId="2" priority="14" operator="greaterThanOrEqual">
      <formula>0.5</formula>
    </cfRule>
  </conditionalFormatting>
  <conditionalFormatting sqref="H4">
    <cfRule type="cellIs" dxfId="1" priority="11" operator="equal">
      <formula>"Código não encontrado. Preenchimento Obrigatório. Verifique abaixo na aba CÓDIGO DAS UNIDADES"</formula>
    </cfRule>
    <cfRule type="cellIs" dxfId="0" priority="12" operator="equal">
      <formula>"← DIGITE O CÓDIGO DO SEU ÓRGÃO"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87"/>
  <sheetViews>
    <sheetView workbookViewId="0">
      <selection activeCell="B66" sqref="B66"/>
    </sheetView>
  </sheetViews>
  <sheetFormatPr defaultRowHeight="15" x14ac:dyDescent="0.25"/>
  <cols>
    <col min="1" max="1" width="9.140625" style="24"/>
    <col min="2" max="2" width="110.5703125" style="24" bestFit="1" customWidth="1"/>
    <col min="3" max="16384" width="9.140625" style="24"/>
  </cols>
  <sheetData>
    <row r="1" spans="1:2" x14ac:dyDescent="0.25">
      <c r="A1" s="23" t="s">
        <v>20</v>
      </c>
      <c r="B1" s="23" t="s">
        <v>7</v>
      </c>
    </row>
    <row r="2" spans="1:2" x14ac:dyDescent="0.25">
      <c r="A2" s="24">
        <v>147</v>
      </c>
      <c r="B2" s="24" t="s">
        <v>21</v>
      </c>
    </row>
    <row r="3" spans="1:2" x14ac:dyDescent="0.25">
      <c r="A3" s="24">
        <v>367</v>
      </c>
      <c r="B3" s="24" t="s">
        <v>22</v>
      </c>
    </row>
    <row r="4" spans="1:2" x14ac:dyDescent="0.25">
      <c r="A4" s="24">
        <v>300</v>
      </c>
      <c r="B4" s="24" t="s">
        <v>23</v>
      </c>
    </row>
    <row r="5" spans="1:2" x14ac:dyDescent="0.25">
      <c r="A5" s="24">
        <v>133</v>
      </c>
      <c r="B5" s="24" t="s">
        <v>24</v>
      </c>
    </row>
    <row r="6" spans="1:2" x14ac:dyDescent="0.25">
      <c r="A6" s="24">
        <v>138</v>
      </c>
      <c r="B6" s="24" t="s">
        <v>25</v>
      </c>
    </row>
    <row r="7" spans="1:2" x14ac:dyDescent="0.25">
      <c r="A7" s="24">
        <v>308</v>
      </c>
      <c r="B7" s="24" t="s">
        <v>26</v>
      </c>
    </row>
    <row r="8" spans="1:2" x14ac:dyDescent="0.25">
      <c r="A8" s="24">
        <v>135</v>
      </c>
      <c r="B8" s="24" t="s">
        <v>27</v>
      </c>
    </row>
    <row r="9" spans="1:2" x14ac:dyDescent="0.25">
      <c r="A9" s="24">
        <v>142</v>
      </c>
      <c r="B9" s="24" t="s">
        <v>28</v>
      </c>
    </row>
    <row r="10" spans="1:2" x14ac:dyDescent="0.25">
      <c r="A10" s="24">
        <v>143</v>
      </c>
      <c r="B10" s="24" t="s">
        <v>29</v>
      </c>
    </row>
    <row r="11" spans="1:2" x14ac:dyDescent="0.25">
      <c r="A11" s="24">
        <v>144</v>
      </c>
      <c r="B11" s="24" t="s">
        <v>30</v>
      </c>
    </row>
    <row r="12" spans="1:2" x14ac:dyDescent="0.25">
      <c r="A12" s="24">
        <v>134</v>
      </c>
      <c r="B12" s="24" t="s">
        <v>31</v>
      </c>
    </row>
    <row r="13" spans="1:2" x14ac:dyDescent="0.25">
      <c r="A13" s="24">
        <v>304</v>
      </c>
      <c r="B13" s="24" t="s">
        <v>32</v>
      </c>
    </row>
    <row r="14" spans="1:2" x14ac:dyDescent="0.25">
      <c r="A14" s="24">
        <v>132</v>
      </c>
      <c r="B14" s="24" t="s">
        <v>33</v>
      </c>
    </row>
    <row r="15" spans="1:2" x14ac:dyDescent="0.25">
      <c r="A15" s="24">
        <v>366</v>
      </c>
      <c r="B15" s="24" t="s">
        <v>34</v>
      </c>
    </row>
    <row r="16" spans="1:2" x14ac:dyDescent="0.25">
      <c r="A16" s="24">
        <v>139</v>
      </c>
      <c r="B16" s="24" t="s">
        <v>35</v>
      </c>
    </row>
    <row r="17" spans="1:2" x14ac:dyDescent="0.25">
      <c r="A17" s="24">
        <v>131</v>
      </c>
      <c r="B17" s="24" t="s">
        <v>36</v>
      </c>
    </row>
    <row r="18" spans="1:2" x14ac:dyDescent="0.25">
      <c r="A18" s="24">
        <v>137</v>
      </c>
      <c r="B18" s="24" t="s">
        <v>37</v>
      </c>
    </row>
    <row r="19" spans="1:2" x14ac:dyDescent="0.25">
      <c r="A19" s="24">
        <v>307</v>
      </c>
      <c r="B19" s="24" t="s">
        <v>38</v>
      </c>
    </row>
    <row r="20" spans="1:2" x14ac:dyDescent="0.25">
      <c r="A20" s="24">
        <v>149</v>
      </c>
      <c r="B20" s="24" t="s">
        <v>39</v>
      </c>
    </row>
    <row r="21" spans="1:2" x14ac:dyDescent="0.25">
      <c r="A21" s="24">
        <v>146</v>
      </c>
      <c r="B21" s="24" t="s">
        <v>40</v>
      </c>
    </row>
    <row r="22" spans="1:2" x14ac:dyDescent="0.25">
      <c r="A22" s="24">
        <v>136</v>
      </c>
      <c r="B22" s="24" t="s">
        <v>41</v>
      </c>
    </row>
    <row r="23" spans="1:2" x14ac:dyDescent="0.25">
      <c r="A23" s="24">
        <v>140</v>
      </c>
      <c r="B23" s="24" t="s">
        <v>42</v>
      </c>
    </row>
    <row r="24" spans="1:2" x14ac:dyDescent="0.25">
      <c r="A24" s="24">
        <v>305</v>
      </c>
      <c r="B24" s="24" t="s">
        <v>43</v>
      </c>
    </row>
    <row r="25" spans="1:2" x14ac:dyDescent="0.25">
      <c r="A25" s="24">
        <v>141</v>
      </c>
      <c r="B25" s="24" t="s">
        <v>44</v>
      </c>
    </row>
    <row r="26" spans="1:2" x14ac:dyDescent="0.25">
      <c r="A26" s="24">
        <v>145</v>
      </c>
      <c r="B26" s="24" t="s">
        <v>45</v>
      </c>
    </row>
    <row r="27" spans="1:2" x14ac:dyDescent="0.25">
      <c r="A27" s="24">
        <v>148</v>
      </c>
      <c r="B27" s="24" t="s">
        <v>46</v>
      </c>
    </row>
    <row r="28" spans="1:2" x14ac:dyDescent="0.25">
      <c r="A28" s="24">
        <v>301</v>
      </c>
      <c r="B28" s="24" t="s">
        <v>47</v>
      </c>
    </row>
    <row r="29" spans="1:2" x14ac:dyDescent="0.25">
      <c r="A29" s="24">
        <v>309</v>
      </c>
      <c r="B29" s="25" t="s">
        <v>48</v>
      </c>
    </row>
    <row r="30" spans="1:2" x14ac:dyDescent="0.25">
      <c r="A30" s="24">
        <v>306</v>
      </c>
      <c r="B30" s="24" t="s">
        <v>49</v>
      </c>
    </row>
    <row r="31" spans="1:2" x14ac:dyDescent="0.25">
      <c r="A31" s="24">
        <v>302</v>
      </c>
      <c r="B31" s="24" t="s">
        <v>50</v>
      </c>
    </row>
    <row r="32" spans="1:2" x14ac:dyDescent="0.25">
      <c r="A32" s="24">
        <v>303</v>
      </c>
      <c r="B32" s="24" t="s">
        <v>51</v>
      </c>
    </row>
    <row r="33" spans="1:2" x14ac:dyDescent="0.25">
      <c r="A33" s="24">
        <v>197</v>
      </c>
      <c r="B33" s="24" t="s">
        <v>52</v>
      </c>
    </row>
    <row r="34" spans="1:2" s="26" customFormat="1" x14ac:dyDescent="0.25">
      <c r="A34" s="26">
        <v>361</v>
      </c>
      <c r="B34" s="26" t="s">
        <v>53</v>
      </c>
    </row>
    <row r="35" spans="1:2" x14ac:dyDescent="0.25">
      <c r="A35" s="24">
        <v>151</v>
      </c>
      <c r="B35" s="24" t="s">
        <v>54</v>
      </c>
    </row>
    <row r="36" spans="1:2" x14ac:dyDescent="0.25">
      <c r="A36" s="24">
        <v>41</v>
      </c>
      <c r="B36" s="25" t="s">
        <v>104</v>
      </c>
    </row>
    <row r="37" spans="1:2" x14ac:dyDescent="0.25">
      <c r="A37" s="24">
        <v>92</v>
      </c>
      <c r="B37" s="24" t="s">
        <v>55</v>
      </c>
    </row>
    <row r="38" spans="1:2" x14ac:dyDescent="0.25">
      <c r="A38" s="24">
        <v>53</v>
      </c>
      <c r="B38" s="24" t="s">
        <v>56</v>
      </c>
    </row>
    <row r="39" spans="1:2" x14ac:dyDescent="0.25">
      <c r="A39" s="24">
        <v>71</v>
      </c>
      <c r="B39" s="25" t="s">
        <v>57</v>
      </c>
    </row>
    <row r="40" spans="1:2" s="26" customFormat="1" x14ac:dyDescent="0.25">
      <c r="A40" s="26">
        <v>310</v>
      </c>
      <c r="B40" s="27" t="s">
        <v>58</v>
      </c>
    </row>
    <row r="41" spans="1:2" x14ac:dyDescent="0.25">
      <c r="A41" s="24">
        <v>1</v>
      </c>
      <c r="B41" s="25" t="s">
        <v>59</v>
      </c>
    </row>
    <row r="42" spans="1:2" x14ac:dyDescent="0.25">
      <c r="A42" s="24">
        <v>121</v>
      </c>
      <c r="B42" s="25" t="s">
        <v>60</v>
      </c>
    </row>
    <row r="43" spans="1:2" x14ac:dyDescent="0.25">
      <c r="A43" s="24">
        <v>392</v>
      </c>
      <c r="B43" s="25" t="s">
        <v>61</v>
      </c>
    </row>
    <row r="44" spans="1:2" x14ac:dyDescent="0.25">
      <c r="A44" s="24">
        <v>113</v>
      </c>
      <c r="B44" s="25" t="s">
        <v>62</v>
      </c>
    </row>
    <row r="45" spans="1:2" x14ac:dyDescent="0.25">
      <c r="A45" s="24">
        <v>55</v>
      </c>
      <c r="B45" s="25" t="s">
        <v>63</v>
      </c>
    </row>
    <row r="46" spans="1:2" x14ac:dyDescent="0.25">
      <c r="A46" s="24">
        <v>98</v>
      </c>
      <c r="B46" s="25" t="s">
        <v>64</v>
      </c>
    </row>
    <row r="47" spans="1:2" x14ac:dyDescent="0.25">
      <c r="A47" s="24">
        <v>401</v>
      </c>
      <c r="B47" s="24" t="s">
        <v>65</v>
      </c>
    </row>
    <row r="48" spans="1:2" x14ac:dyDescent="0.25">
      <c r="A48" s="24">
        <v>72</v>
      </c>
      <c r="B48" s="24" t="s">
        <v>66</v>
      </c>
    </row>
    <row r="49" spans="1:2" x14ac:dyDescent="0.25">
      <c r="A49" s="24">
        <v>193</v>
      </c>
      <c r="B49" s="24" t="s">
        <v>67</v>
      </c>
    </row>
    <row r="50" spans="1:2" x14ac:dyDescent="0.25">
      <c r="A50" s="24">
        <v>64</v>
      </c>
      <c r="B50" s="24" t="s">
        <v>68</v>
      </c>
    </row>
    <row r="51" spans="1:2" x14ac:dyDescent="0.25">
      <c r="A51" s="24">
        <v>63</v>
      </c>
      <c r="B51" s="24" t="s">
        <v>69</v>
      </c>
    </row>
    <row r="52" spans="1:2" x14ac:dyDescent="0.25">
      <c r="A52" s="24">
        <v>196</v>
      </c>
      <c r="B52" s="24" t="s">
        <v>70</v>
      </c>
    </row>
    <row r="53" spans="1:2" x14ac:dyDescent="0.25">
      <c r="A53" s="24">
        <v>4002</v>
      </c>
      <c r="B53" s="25" t="s">
        <v>71</v>
      </c>
    </row>
    <row r="54" spans="1:2" x14ac:dyDescent="0.25">
      <c r="A54" s="24">
        <v>56</v>
      </c>
      <c r="B54" s="24" t="s">
        <v>72</v>
      </c>
    </row>
    <row r="55" spans="1:2" x14ac:dyDescent="0.25">
      <c r="A55" s="24">
        <v>391</v>
      </c>
      <c r="B55" s="24" t="s">
        <v>73</v>
      </c>
    </row>
    <row r="56" spans="1:2" x14ac:dyDescent="0.25">
      <c r="A56" s="24">
        <v>413</v>
      </c>
      <c r="B56" s="24" t="s">
        <v>74</v>
      </c>
    </row>
    <row r="57" spans="1:2" x14ac:dyDescent="0.25">
      <c r="A57" s="24">
        <v>195</v>
      </c>
      <c r="B57" s="24" t="s">
        <v>75</v>
      </c>
    </row>
    <row r="58" spans="1:2" x14ac:dyDescent="0.25">
      <c r="A58" s="24">
        <v>97</v>
      </c>
      <c r="B58" s="24" t="s">
        <v>76</v>
      </c>
    </row>
    <row r="59" spans="1:2" x14ac:dyDescent="0.25">
      <c r="A59" s="24">
        <v>112</v>
      </c>
      <c r="B59" s="24" t="s">
        <v>77</v>
      </c>
    </row>
    <row r="60" spans="1:2" x14ac:dyDescent="0.25">
      <c r="A60" s="24">
        <v>52</v>
      </c>
      <c r="B60" s="24" t="s">
        <v>78</v>
      </c>
    </row>
    <row r="61" spans="1:2" x14ac:dyDescent="0.25">
      <c r="A61" s="24">
        <v>20</v>
      </c>
      <c r="B61" s="24" t="s">
        <v>79</v>
      </c>
    </row>
    <row r="62" spans="1:2" x14ac:dyDescent="0.25">
      <c r="A62" s="24">
        <v>54</v>
      </c>
      <c r="B62" s="24" t="s">
        <v>80</v>
      </c>
    </row>
    <row r="63" spans="1:2" x14ac:dyDescent="0.25">
      <c r="A63" s="24">
        <v>15</v>
      </c>
      <c r="B63" s="24" t="s">
        <v>81</v>
      </c>
    </row>
    <row r="64" spans="1:2" x14ac:dyDescent="0.25">
      <c r="A64" s="24">
        <v>94</v>
      </c>
      <c r="B64" s="25" t="s">
        <v>82</v>
      </c>
    </row>
    <row r="65" spans="1:2" x14ac:dyDescent="0.25">
      <c r="A65" s="24">
        <v>95</v>
      </c>
      <c r="B65" s="24" t="s">
        <v>83</v>
      </c>
    </row>
    <row r="66" spans="1:2" x14ac:dyDescent="0.25">
      <c r="A66" s="24">
        <v>111</v>
      </c>
      <c r="B66" s="24" t="s">
        <v>84</v>
      </c>
    </row>
    <row r="67" spans="1:2" x14ac:dyDescent="0.25">
      <c r="A67" s="24">
        <v>2</v>
      </c>
      <c r="B67" s="24" t="s">
        <v>85</v>
      </c>
    </row>
    <row r="68" spans="1:2" x14ac:dyDescent="0.25">
      <c r="A68" s="24">
        <v>480</v>
      </c>
      <c r="B68" s="24" t="s">
        <v>86</v>
      </c>
    </row>
    <row r="69" spans="1:2" x14ac:dyDescent="0.25">
      <c r="A69" s="24">
        <v>14</v>
      </c>
      <c r="B69" s="24" t="s">
        <v>87</v>
      </c>
    </row>
    <row r="70" spans="1:2" x14ac:dyDescent="0.25">
      <c r="A70" s="24">
        <v>70</v>
      </c>
      <c r="B70" s="24" t="s">
        <v>88</v>
      </c>
    </row>
    <row r="71" spans="1:2" x14ac:dyDescent="0.25">
      <c r="A71" s="24">
        <v>394</v>
      </c>
      <c r="B71" s="24" t="s">
        <v>89</v>
      </c>
    </row>
    <row r="72" spans="1:2" x14ac:dyDescent="0.25">
      <c r="A72" s="24">
        <v>4000</v>
      </c>
      <c r="B72" s="25" t="s">
        <v>90</v>
      </c>
    </row>
    <row r="73" spans="1:2" x14ac:dyDescent="0.25">
      <c r="A73" s="24">
        <v>417</v>
      </c>
      <c r="B73" s="25" t="s">
        <v>113</v>
      </c>
    </row>
    <row r="74" spans="1:2" x14ac:dyDescent="0.25">
      <c r="A74" s="24">
        <v>150</v>
      </c>
      <c r="B74" s="25" t="s">
        <v>112</v>
      </c>
    </row>
    <row r="75" spans="1:2" x14ac:dyDescent="0.25">
      <c r="A75" s="24">
        <v>431</v>
      </c>
      <c r="B75" s="24" t="s">
        <v>91</v>
      </c>
    </row>
    <row r="76" spans="1:2" x14ac:dyDescent="0.25">
      <c r="A76" s="24">
        <v>370</v>
      </c>
      <c r="B76" s="25" t="s">
        <v>103</v>
      </c>
    </row>
    <row r="77" spans="1:2" x14ac:dyDescent="0.25">
      <c r="A77" s="24">
        <v>80</v>
      </c>
      <c r="B77" s="24" t="s">
        <v>92</v>
      </c>
    </row>
    <row r="78" spans="1:2" x14ac:dyDescent="0.25">
      <c r="A78" s="24">
        <v>40</v>
      </c>
      <c r="B78" s="25" t="s">
        <v>93</v>
      </c>
    </row>
    <row r="79" spans="1:2" x14ac:dyDescent="0.25">
      <c r="A79" s="24">
        <v>390</v>
      </c>
      <c r="B79" s="25" t="s">
        <v>94</v>
      </c>
    </row>
    <row r="80" spans="1:2" x14ac:dyDescent="0.25">
      <c r="A80" s="24">
        <v>400</v>
      </c>
      <c r="B80" s="24" t="s">
        <v>95</v>
      </c>
    </row>
    <row r="81" spans="1:2" x14ac:dyDescent="0.25">
      <c r="A81" s="24">
        <v>393</v>
      </c>
      <c r="B81" s="25" t="s">
        <v>96</v>
      </c>
    </row>
    <row r="82" spans="1:2" x14ac:dyDescent="0.25">
      <c r="A82" s="24">
        <v>90</v>
      </c>
      <c r="B82" s="24" t="s">
        <v>97</v>
      </c>
    </row>
    <row r="83" spans="1:2" x14ac:dyDescent="0.25">
      <c r="A83" s="24">
        <v>410</v>
      </c>
      <c r="B83" s="25" t="s">
        <v>98</v>
      </c>
    </row>
    <row r="84" spans="1:2" x14ac:dyDescent="0.25">
      <c r="A84" s="24">
        <v>60</v>
      </c>
      <c r="B84" s="25" t="s">
        <v>99</v>
      </c>
    </row>
    <row r="85" spans="1:2" x14ac:dyDescent="0.25">
      <c r="A85" s="24">
        <v>220</v>
      </c>
      <c r="B85" s="25" t="s">
        <v>100</v>
      </c>
    </row>
    <row r="86" spans="1:2" x14ac:dyDescent="0.25">
      <c r="A86" s="24">
        <v>110</v>
      </c>
      <c r="B86" s="24" t="s">
        <v>101</v>
      </c>
    </row>
    <row r="87" spans="1:2" x14ac:dyDescent="0.25">
      <c r="A87" s="24">
        <v>50</v>
      </c>
      <c r="B87" s="25" t="s">
        <v>102</v>
      </c>
    </row>
  </sheetData>
  <sheetProtection algorithmName="SHA-512" hashValue="57MRCvAscDa3XyiMHNmaI04mvpT5AnwlJDlJN1jdO8f1vPTI53TGiFAlSjVCroaXykAF3hlQ3rTWBF1ZVo4elg==" saltValue="HH9U3LvvyD5pz/ZoL2TH6g==" spinCount="100000" sheet="1" objects="1" scenarios="1" autoFilter="0"/>
  <autoFilter ref="A1:B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de Dados 30.01</vt:lpstr>
      <vt:lpstr>Respostas Órgãos</vt:lpstr>
      <vt:lpstr>CÓDIGO DOS ÓRGÃOS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Rodrigo Pires de Souza</cp:lastModifiedBy>
  <dcterms:created xsi:type="dcterms:W3CDTF">2018-04-19T12:36:57Z</dcterms:created>
  <dcterms:modified xsi:type="dcterms:W3CDTF">2018-09-21T13:43:28Z</dcterms:modified>
</cp:coreProperties>
</file>