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0490" windowHeight="7515" firstSheet="1" activeTab="1"/>
  </bookViews>
  <sheets>
    <sheet name="Base de Dados 33.01 e 33.05" sheetId="4" state="hidden" r:id="rId1"/>
    <sheet name="Respostas Órgãos" sheetId="5" r:id="rId2"/>
    <sheet name="CÓDIGO DOS ÓRGÃOS" sheetId="6" r:id="rId3"/>
  </sheets>
  <externalReferences>
    <externalReference r:id="rId6"/>
  </externalReferences>
  <definedNames>
    <definedName name="_xlnm._FilterDatabase" localSheetId="2" hidden="1">'CÓDIGO DOS ÓRGÃOS'!$A$1:$B$1</definedName>
    <definedName name="ÓRGÃOS">'[1]LISTA ÓRGÃO'!$B$2:$B$105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<sst xmlns="http://schemas.openxmlformats.org/spreadsheetml/2006/main" count="130" uniqueCount="127">
  <si>
    <t>Código do Material</t>
  </si>
  <si>
    <t>Tipo</t>
  </si>
  <si>
    <t>Descrição do Material</t>
  </si>
  <si>
    <t>UO</t>
  </si>
  <si>
    <t>Descrição Órgão</t>
  </si>
  <si>
    <t>PLANILHA DE DIMENSIONAMENTO</t>
  </si>
  <si>
    <t>Informe no campo ao lado os possíveis locais de entrega:</t>
  </si>
  <si>
    <t>U.O.</t>
  </si>
  <si>
    <t>Qtd solicitada</t>
  </si>
  <si>
    <t>Código_Item</t>
  </si>
  <si>
    <t>Item nº</t>
  </si>
  <si>
    <t>Cód. Item</t>
  </si>
  <si>
    <t>Descrição</t>
  </si>
  <si>
    <t>Unid. Fornec.</t>
  </si>
  <si>
    <t>Média Consumo (A)</t>
  </si>
  <si>
    <t>Qtd. Estimada (B)</t>
  </si>
  <si>
    <t>Diferença (B) - (A)</t>
  </si>
  <si>
    <t>Variação Qtd. Estimada x Média Consumo</t>
  </si>
  <si>
    <t>Administração Regional da Candangolândia - RA XIX</t>
  </si>
  <si>
    <t>Administração Regional da Fercal - RA XXXI</t>
  </si>
  <si>
    <t>Administração Regional de Águas Claras - RA XX</t>
  </si>
  <si>
    <t>Administração Regional de Brazlândia - RA IV</t>
  </si>
  <si>
    <t>Administração Regional de Ceilândia - RA IX</t>
  </si>
  <si>
    <t>Administração Regional de Planaltina - RA VI</t>
  </si>
  <si>
    <t>Administração Regional de Samambaia - RA XII</t>
  </si>
  <si>
    <t>Administração Regional de Santa Maria - RA XIII</t>
  </si>
  <si>
    <t>Administração Regional de São Sebastião - RA XIV</t>
  </si>
  <si>
    <t>Administração Regional de Sobradinho - RA V</t>
  </si>
  <si>
    <t>Administração Regional de Sobradinho II - RA XXVI</t>
  </si>
  <si>
    <t>Administração Regional de Taguatinga - RA III</t>
  </si>
  <si>
    <t>Administração Regional de Vicente Pires - RA XXX</t>
  </si>
  <si>
    <t>Administração Regional do Cruzeiro - RA XI</t>
  </si>
  <si>
    <t>Administração Regional do Gama - RA II</t>
  </si>
  <si>
    <t>Administração Regional do Guará - RA X</t>
  </si>
  <si>
    <t>Administração Regional do Jardim Botânico - RA XXVII</t>
  </si>
  <si>
    <t>Administração Regional do Lago Norte - RA XVIII</t>
  </si>
  <si>
    <t>Administração Regional do Lago Sul - RA XVI</t>
  </si>
  <si>
    <t>Administração Regional do Núcleo Bandeirante - RA VIII</t>
  </si>
  <si>
    <t>Administração Regional do Paranoá - RA VII</t>
  </si>
  <si>
    <t>Administração Regional do Park Way - RA XXIV</t>
  </si>
  <si>
    <t>Administração Regional do Plano Piloto - RA I</t>
  </si>
  <si>
    <t>Administração Regional do Recanto das Emas - RA XV</t>
  </si>
  <si>
    <t>Administração Regional do Riacho Fundo I - RA XVII</t>
  </si>
  <si>
    <t>Administração Regional do Riacho Fundo II - RA XXI</t>
  </si>
  <si>
    <t>Administração Regional do SIA - RA XXIX</t>
  </si>
  <si>
    <t>Administração Regional do SCIA/Estrutural - RA XXV</t>
  </si>
  <si>
    <t>Administração Regional do Varjão - RA XXIII</t>
  </si>
  <si>
    <t>AGEFIS - Agência de Fiscalização do Distrito Federal</t>
  </si>
  <si>
    <t>CBMDF - Corpo de Bombeiros Militar do Distrito Federal</t>
  </si>
  <si>
    <t>CLDF - Câmara Legislativa do Distrito Federal</t>
  </si>
  <si>
    <t>CODHAB - Companhia de Desenvolvimento Habitacional do Distrito Federal</t>
  </si>
  <si>
    <t>DETRAN - Departamento de Trânsito do Distrito Federal</t>
  </si>
  <si>
    <t>DPDF - Defensoria Pública do Distrito Federal</t>
  </si>
  <si>
    <t>FAP - Fundação de Apoio à Pesquisa</t>
  </si>
  <si>
    <t>FHB - Fundação Hemocentro de Brasília</t>
  </si>
  <si>
    <t>FJZB - Fundação Jardim Zoológico de Brasília</t>
  </si>
  <si>
    <t>FUNAB - Fundação Universidade Aberta do Distrito Federal</t>
  </si>
  <si>
    <t>FUNAP - Fundação de Amparo ao Trabalhador Preso</t>
  </si>
  <si>
    <t>IPREV - Instituto de Previdencia dos Servidores do Distrito Federal</t>
  </si>
  <si>
    <t>JBB - Jardim Botânico de Brasília</t>
  </si>
  <si>
    <t>NOVACAP - Companhia Urbanizadora da Nova Capital do Brasil</t>
  </si>
  <si>
    <t>PCDF - Polícia Civil do Distrito Federal</t>
  </si>
  <si>
    <t>PMDF - Polícia Militar do Distrito Federal</t>
  </si>
  <si>
    <t>SLU - Serviço de Limpeza Urbana</t>
  </si>
  <si>
    <t>Código do Órgão (SICOP/SEI)</t>
  </si>
  <si>
    <t>Cod_UO</t>
  </si>
  <si>
    <t>GVG - Gabinete do Vice-Governador</t>
  </si>
  <si>
    <t>PGDF - Procuradoria-Geral do Distrito Federal</t>
  </si>
  <si>
    <t>BRB - Banco de Brasília</t>
  </si>
  <si>
    <t>EMATER - Empresa de Assistência Técnica e Extensão Rural do Distrito Federal</t>
  </si>
  <si>
    <t>CEB HOLDING - Companhia Energética de Brasília</t>
  </si>
  <si>
    <t>DFTRANS - Transporte Urbano do Distrito Federal</t>
  </si>
  <si>
    <t>CODEPLAN - Companhia de Planejamento do Distrito Federal</t>
  </si>
  <si>
    <t>CGDF - Controladoria-Geral do Distrito Federal</t>
  </si>
  <si>
    <t>SDE - Secretaria de Estado de Desenvolvimento Econômico do Distrito Federal</t>
  </si>
  <si>
    <t>SECTI - Secretaria de Estado de Ciência, Tecnologia e Inovação do Distrito Federal</t>
  </si>
  <si>
    <t>SETUR - Secretaria de Estado de Turismo do Distrito Federal</t>
  </si>
  <si>
    <t>SEDES - Secretaria de Estado de Desenvolvimento Social do Distrito Federal</t>
  </si>
  <si>
    <t>SMDF - Secretaria de Estado da Mulher do Distrito Federal</t>
  </si>
  <si>
    <t>SETRAB - Secretaria de Estado de Trabalho do Distrito Federal</t>
  </si>
  <si>
    <t>SEFP - Secretaria de Estado de Fazenda, Planejamento, Orçamento e Gestão do Distrito Federal</t>
  </si>
  <si>
    <t>CACI - Casa Civil do Distrito Federal</t>
  </si>
  <si>
    <t>SSP - Secretaria de Estado de Segurança Pública do Distrito Federal</t>
  </si>
  <si>
    <t>SINESP - Secretaria de Estado de Obras e Infraestrutura do Distrito Federal</t>
  </si>
  <si>
    <t>SEMOB - Secretaria de Estado de Transporte e Mobilidade do Distrito Federal</t>
  </si>
  <si>
    <t>SERIS - Secretaria de Estado de Relações Institucionais do Distrito Federal</t>
  </si>
  <si>
    <t>SEDRM - Secretaria de Estado de Desenvolvimento da Região Metropolitana do Distrito Federal</t>
  </si>
  <si>
    <t>SRI - Secretaria Extraordinária de Relações Internacionais do Distrito Federal</t>
  </si>
  <si>
    <t>SES - Secretaria de Estado de Saúde do Distrito Federal</t>
  </si>
  <si>
    <t>SEE - Secretaria de Estado de Educação do Distrito Federal</t>
  </si>
  <si>
    <t>SECOM - Secretaria de Estado de Comunicação do Distrito Federal</t>
  </si>
  <si>
    <t>SEAGRI - Secretaria de Estado de Agricultura, Abastecimento e Desenvolvimento Rural do Distrito Federal</t>
  </si>
  <si>
    <t>SEMA - Secretaria de Estado do Meio Ambiente do Distrito Federal</t>
  </si>
  <si>
    <t>SEC - Secretaria de Estado de Cultura do Distrito Federal</t>
  </si>
  <si>
    <t>ADASA - Agência Reguladora de Águas e Saneamento do Distrito Federal</t>
  </si>
  <si>
    <t>DER - Departamento de Estradas de Rodagem do Distrito Federal</t>
  </si>
  <si>
    <t>TERRACAP - Companhia Imobiliária de Brasília</t>
  </si>
  <si>
    <t>CAESB - Companhia de Saneamento do Distrito Federal</t>
  </si>
  <si>
    <t>DF Gestão de Ativos S.A</t>
  </si>
  <si>
    <t>SEDUH - Secretaria de Estado de Desenvolvimento Urbano e Habitação do Distrito Federal</t>
  </si>
  <si>
    <t>PROCON - Instituto de Defesa do Consumidor do Distrito Federal</t>
  </si>
  <si>
    <t>FEPECS - Fundação de Ensino e Pesquisa em Ciências da Saúde</t>
  </si>
  <si>
    <t>CEASA - Centrais de Abastecimento de Brasília</t>
  </si>
  <si>
    <t xml:space="preserve">TCB - Sociedade de Transportes Coletivos de Brasília </t>
  </si>
  <si>
    <t>METRÔ - Companhia do Metropolitano do Distrito Federal</t>
  </si>
  <si>
    <t>SEL - Secretaria de Estado do Esporte e Lazer do Distrito Federal</t>
  </si>
  <si>
    <t>Administração Regional do Itapoã - RA XXVIII</t>
  </si>
  <si>
    <t>IBRAM - Instituto do Meio Ambiente e Recursos Hídricos do Distrito Federal</t>
  </si>
  <si>
    <t>SEJUS - Secretaria de Estado de Justiça e Cidadania do Distrito Federal</t>
  </si>
  <si>
    <t>SEPE - Secretaria de Estado de Projetos Especiais do Distrito Federal</t>
  </si>
  <si>
    <t>SEJUV - Secretaria de Estado da Juventude do Distrito Federal</t>
  </si>
  <si>
    <t>Descrição Órgão SEI</t>
  </si>
  <si>
    <t>U.O. SEI</t>
  </si>
  <si>
    <t>Registrado ARP nº 0030/2018</t>
  </si>
  <si>
    <t>Autorizado ARP nº 0030/2018</t>
  </si>
  <si>
    <t>Polícia Militar do Distrito Federal</t>
  </si>
  <si>
    <t>Unidade Fornecimento</t>
  </si>
  <si>
    <t>Administração Regional do Sudoeste e Octogonal - RA XXII</t>
  </si>
  <si>
    <t>ARPDF - Arquivo Público do Distrito Federal</t>
  </si>
  <si>
    <t>CEB D - CEB Distribuição</t>
  </si>
  <si>
    <t>SEAC - Secretaria de Estado de Atendimento Comunitário do Distrito Federal</t>
  </si>
  <si>
    <t>BEBEDOURO,Descrição: industrial, fabricado em inox, sistema de refrigeração com compressor a gás ecológico, capacidade de gelar no mínimo 900 litros de água por dia, gabinete em chapa de aço galvanizada, serpentina em aço inox, pingadeira e grade removíveis, 4 torneiras cromadas de alta vazão, sendo no mínimo 1 com água natural e maior fluxo de água, capacidade de armazenamento de 200 litros de água gelada, pia frontal em chapa de aço inox com dreno, bivolt, instalado, Características Adicionais: demais especificações conforme Termo de Referência.</t>
  </si>
  <si>
    <t>Unidade</t>
  </si>
  <si>
    <t>4.4.90.52.28.01.0182.000002-01</t>
  </si>
  <si>
    <t>BEBEDOURO INDUSTRIAL</t>
  </si>
  <si>
    <t>PLS Nº 0011/2019</t>
  </si>
  <si>
    <t>PROC. SEI Nº 00040-00005003/2019-17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</si>
</sst>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0&quot; Itens Respondidos&quot;"/>
    <numFmt numFmtId="165" formatCode="0&quot; Itens Sem Respostas&quot;"/>
    <numFmt numFmtId="177" formatCode="#,##0"/>
    <numFmt numFmtId="178" formatCode="General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rgb="FFFFFFFF"/>
      <name val="Calibri"/>
      <family val="2"/>
      <scheme val="minor"/>
    </font>
    <font>
      <sz val="10"/>
      <color rgb="FF333333"/>
      <name val="Calibri"/>
      <family val="2"/>
      <scheme val="minor"/>
    </font>
    <font>
      <b/>
      <sz val="12"/>
      <name val="Calibri"/>
      <family val="2"/>
      <scheme val="minor"/>
    </font>
    <font>
      <b/>
      <sz val="9"/>
      <color rgb="FFFFFFFF"/>
      <name val="Calibri"/>
      <family val="2"/>
      <scheme val="minor"/>
    </font>
  </fonts>
  <fills count="9">
    <fill>
      <patternFill/>
    </fill>
    <fill>
      <patternFill patternType="gray125"/>
    </fill>
    <fill>
      <patternFill patternType="solid">
        <fgColor theme="8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8FBFC"/>
        <bgColor indexed="64"/>
      </patternFill>
    </fill>
    <fill>
      <patternFill patternType="solid">
        <fgColor rgb="FF0B64A0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>
        <color rgb="FF3877A6"/>
      </left>
      <right style="thin">
        <color rgb="FF3877A6"/>
      </right>
      <top style="thin">
        <color rgb="FF3877A6"/>
      </top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thin"/>
    </border>
    <border>
      <left/>
      <right/>
      <top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</cellStyleXfs>
  <cellXfs count="78">
    <xf numFmtId="0" fontId="0" fillId="0" borderId="0" xfId="0"/>
    <xf numFmtId="0" fontId="0" fillId="0" borderId="0" xfId="22">
      <alignment/>
      <protection/>
    </xf>
    <xf numFmtId="0" fontId="0" fillId="0" borderId="0" xfId="22" applyFill="1">
      <alignment/>
      <protection/>
    </xf>
    <xf numFmtId="0" fontId="0" fillId="2" borderId="1" xfId="0" applyFont="1" applyFill="1" applyBorder="1" applyAlignment="1" applyProtection="1">
      <alignment horizontal="center" vertical="center" wrapText="1"/>
      <protection/>
    </xf>
    <xf numFmtId="3" fontId="0" fillId="0" borderId="2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Protection="1">
      <protection/>
    </xf>
    <xf numFmtId="0" fontId="0" fillId="0" borderId="0" xfId="0" applyFont="1" applyAlignment="1" applyProtection="1">
      <alignment/>
      <protection/>
    </xf>
    <xf numFmtId="164" fontId="0" fillId="0" borderId="0" xfId="0" applyNumberFormat="1" applyFont="1" applyBorder="1" applyAlignment="1" applyProtection="1">
      <alignment/>
      <protection/>
    </xf>
    <xf numFmtId="0" fontId="0" fillId="3" borderId="0" xfId="0" applyFont="1" applyFill="1" applyProtection="1">
      <protection/>
    </xf>
    <xf numFmtId="3" fontId="0" fillId="0" borderId="0" xfId="0" applyNumberFormat="1" applyFont="1" applyProtection="1">
      <protection/>
    </xf>
    <xf numFmtId="0" fontId="0" fillId="4" borderId="2" xfId="0" applyFont="1" applyFill="1" applyBorder="1" applyAlignment="1" applyProtection="1">
      <alignment horizontal="center" vertical="center"/>
      <protection/>
    </xf>
    <xf numFmtId="0" fontId="0" fillId="4" borderId="2" xfId="0" applyFont="1" applyFill="1" applyBorder="1" applyAlignment="1" applyProtection="1">
      <alignment horizontal="left" vertical="center" wrapText="1"/>
      <protection/>
    </xf>
    <xf numFmtId="3" fontId="0" fillId="0" borderId="2" xfId="20" applyNumberFormat="1" applyFont="1" applyBorder="1" applyAlignment="1" applyProtection="1">
      <alignment horizontal="center" vertical="center" wrapText="1"/>
      <protection/>
    </xf>
    <xf numFmtId="3" fontId="0" fillId="4" borderId="2" xfId="0" applyNumberFormat="1" applyFont="1" applyFill="1" applyBorder="1" applyAlignment="1" applyProtection="1">
      <alignment horizontal="center" vertical="center"/>
      <protection/>
    </xf>
    <xf numFmtId="0" fontId="6" fillId="3" borderId="1" xfId="0" applyFont="1" applyFill="1" applyBorder="1" applyAlignment="1" applyProtection="1">
      <alignment horizontal="center" vertical="center" wrapText="1"/>
      <protection/>
    </xf>
    <xf numFmtId="0" fontId="0" fillId="2" borderId="3" xfId="0" applyFont="1" applyFill="1" applyBorder="1" applyAlignment="1" applyProtection="1">
      <alignment horizontal="center" vertical="center" wrapText="1"/>
      <protection/>
    </xf>
    <xf numFmtId="0" fontId="0" fillId="2" borderId="4" xfId="0" applyFont="1" applyFill="1" applyBorder="1" applyAlignment="1" applyProtection="1">
      <alignment horizontal="center" vertical="center" wrapText="1"/>
      <protection/>
    </xf>
    <xf numFmtId="0" fontId="0" fillId="4" borderId="5" xfId="0" applyFont="1" applyFill="1" applyBorder="1" applyAlignment="1" applyProtection="1">
      <alignment horizontal="center" vertical="center" wrapText="1"/>
      <protection/>
    </xf>
    <xf numFmtId="9" fontId="0" fillId="4" borderId="6" xfId="21" applyFont="1" applyFill="1" applyBorder="1" applyAlignment="1" applyProtection="1">
      <alignment horizontal="center" vertical="center"/>
      <protection/>
    </xf>
    <xf numFmtId="0" fontId="0" fillId="5" borderId="7" xfId="0" applyFont="1" applyFill="1" applyBorder="1" applyAlignment="1" applyProtection="1">
      <alignment horizontal="left" vertical="center" wrapText="1"/>
      <protection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0" xfId="0" applyFont="1" applyFill="1"/>
    <xf numFmtId="0" fontId="8" fillId="6" borderId="0" xfId="0" applyNumberFormat="1" applyFont="1" applyFill="1" applyAlignment="1">
      <alignment horizontal="left"/>
    </xf>
    <xf numFmtId="0" fontId="0" fillId="0" borderId="0" xfId="0" applyFont="1"/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vertical="center"/>
    </xf>
    <xf numFmtId="3" fontId="0" fillId="0" borderId="0" xfId="0" applyNumberFormat="1" applyFont="1" applyAlignment="1">
      <alignment horizontal="center" vertical="center"/>
    </xf>
    <xf numFmtId="0" fontId="2" fillId="0" borderId="2" xfId="22" applyFont="1" applyFill="1" applyBorder="1">
      <alignment/>
      <protection/>
    </xf>
    <xf numFmtId="0" fontId="0" fillId="0" borderId="2" xfId="22" applyFont="1" applyFill="1" applyBorder="1">
      <alignment/>
      <protection/>
    </xf>
    <xf numFmtId="0" fontId="5" fillId="7" borderId="2" xfId="0" applyNumberFormat="1" applyFont="1" applyFill="1" applyBorder="1" applyAlignment="1">
      <alignment horizontal="left" vertical="center" wrapText="1"/>
    </xf>
    <xf numFmtId="0" fontId="7" fillId="8" borderId="8" xfId="0" applyNumberFormat="1" applyFont="1" applyFill="1" applyBorder="1" applyAlignment="1">
      <alignment horizontal="left" vertical="center" wrapText="1"/>
    </xf>
    <xf numFmtId="0" fontId="7" fillId="8" borderId="8" xfId="0" applyNumberFormat="1" applyFont="1" applyFill="1" applyBorder="1" applyAlignment="1">
      <alignment horizontal="center" vertical="center" wrapText="1"/>
    </xf>
    <xf numFmtId="0" fontId="0" fillId="0" borderId="0" xfId="22" applyFont="1" applyFill="1" applyBorder="1">
      <alignment/>
      <protection/>
    </xf>
    <xf numFmtId="0" fontId="0" fillId="0" borderId="2" xfId="22" applyFont="1" applyFill="1" applyBorder="1">
      <alignment/>
      <protection/>
    </xf>
    <xf numFmtId="0" fontId="0" fillId="0" borderId="9" xfId="0" applyFont="1" applyFill="1" applyBorder="1"/>
    <xf numFmtId="0" fontId="0" fillId="0" borderId="2" xfId="0" applyFont="1" applyFill="1" applyBorder="1"/>
    <xf numFmtId="0" fontId="0" fillId="0" borderId="2" xfId="0" applyFont="1" applyFill="1" applyBorder="1"/>
    <xf numFmtId="0" fontId="0" fillId="0" borderId="10" xfId="22" applyFont="1" applyFill="1" applyBorder="1">
      <alignment/>
      <protection/>
    </xf>
    <xf numFmtId="3" fontId="10" fillId="8" borderId="2" xfId="0" applyNumberFormat="1" applyFont="1" applyFill="1" applyBorder="1" applyAlignment="1">
      <alignment horizontal="center" vertical="center" wrapText="1"/>
    </xf>
    <xf numFmtId="0" fontId="5" fillId="7" borderId="2" xfId="0" applyNumberFormat="1" applyFont="1" applyFill="1" applyBorder="1" applyAlignment="1">
      <alignment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/>
    </xf>
    <xf numFmtId="3" fontId="5" fillId="7" borderId="2" xfId="0" applyNumberFormat="1" applyFont="1" applyFill="1" applyBorder="1" applyAlignment="1">
      <alignment horizontal="center" vertical="center" wrapText="1"/>
    </xf>
    <xf numFmtId="0" fontId="5" fillId="7" borderId="2" xfId="0" applyNumberFormat="1" applyFont="1" applyFill="1" applyBorder="1" applyAlignment="1">
      <alignment horizontal="left" vertical="center" wrapText="1"/>
    </xf>
    <xf numFmtId="0" fontId="5" fillId="0" borderId="2" xfId="0" applyNumberFormat="1" applyFont="1" applyFill="1" applyBorder="1" applyAlignment="1">
      <alignment horizontal="left" vertical="center" wrapText="1"/>
    </xf>
    <xf numFmtId="0" fontId="3" fillId="0" borderId="11" xfId="0" applyFont="1" applyBorder="1" applyAlignment="1" applyProtection="1">
      <alignment horizontal="center"/>
      <protection/>
    </xf>
    <xf numFmtId="0" fontId="3" fillId="0" borderId="12" xfId="0" applyFont="1" applyBorder="1" applyAlignment="1" applyProtection="1">
      <alignment horizontal="center"/>
      <protection/>
    </xf>
    <xf numFmtId="0" fontId="3" fillId="0" borderId="13" xfId="0" applyFont="1" applyBorder="1" applyAlignment="1" applyProtection="1">
      <alignment horizontal="center"/>
      <protection/>
    </xf>
    <xf numFmtId="0" fontId="4" fillId="0" borderId="14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15" xfId="0" applyFont="1" applyBorder="1" applyAlignment="1" applyProtection="1">
      <alignment horizontal="center"/>
      <protection/>
    </xf>
    <xf numFmtId="0" fontId="9" fillId="0" borderId="16" xfId="0" applyFont="1" applyFill="1" applyBorder="1" applyAlignment="1" applyProtection="1">
      <alignment horizontal="center"/>
      <protection/>
    </xf>
    <xf numFmtId="0" fontId="9" fillId="0" borderId="17" xfId="0" applyFont="1" applyFill="1" applyBorder="1" applyAlignment="1" applyProtection="1">
      <alignment horizontal="center"/>
      <protection/>
    </xf>
    <xf numFmtId="0" fontId="9" fillId="0" borderId="0" xfId="0" applyFont="1" applyFill="1" applyBorder="1" applyAlignment="1" applyProtection="1">
      <alignment horizontal="center"/>
      <protection/>
    </xf>
    <xf numFmtId="0" fontId="9" fillId="0" borderId="15" xfId="0" applyFont="1" applyFill="1" applyBorder="1" applyAlignment="1" applyProtection="1">
      <alignment horizontal="center"/>
      <protection/>
    </xf>
    <xf numFmtId="0" fontId="3" fillId="2" borderId="18" xfId="0" applyFont="1" applyFill="1" applyBorder="1" applyAlignment="1" applyProtection="1">
      <alignment horizontal="right" vertical="center" wrapText="1"/>
      <protection/>
    </xf>
    <xf numFmtId="0" fontId="3" fillId="2" borderId="19" xfId="0" applyFont="1" applyFill="1" applyBorder="1" applyAlignment="1" applyProtection="1">
      <alignment horizontal="right" vertical="center" wrapText="1"/>
      <protection/>
    </xf>
    <xf numFmtId="164" fontId="6" fillId="2" borderId="11" xfId="0" applyNumberFormat="1" applyFont="1" applyFill="1" applyBorder="1" applyAlignment="1" applyProtection="1">
      <alignment horizontal="center" vertical="center"/>
      <protection/>
    </xf>
    <xf numFmtId="164" fontId="6" fillId="2" borderId="12" xfId="0" applyNumberFormat="1" applyFont="1" applyFill="1" applyBorder="1" applyAlignment="1" applyProtection="1">
      <alignment horizontal="center" vertical="center"/>
      <protection/>
    </xf>
    <xf numFmtId="164" fontId="6" fillId="2" borderId="13" xfId="0" applyNumberFormat="1" applyFont="1" applyFill="1" applyBorder="1" applyAlignment="1" applyProtection="1">
      <alignment horizontal="center" vertical="center"/>
      <protection/>
    </xf>
    <xf numFmtId="164" fontId="6" fillId="2" borderId="20" xfId="0" applyNumberFormat="1" applyFont="1" applyFill="1" applyBorder="1" applyAlignment="1" applyProtection="1">
      <alignment horizontal="center" vertical="center"/>
      <protection/>
    </xf>
    <xf numFmtId="164" fontId="6" fillId="2" borderId="21" xfId="0" applyNumberFormat="1" applyFont="1" applyFill="1" applyBorder="1" applyAlignment="1" applyProtection="1">
      <alignment horizontal="center" vertical="center"/>
      <protection/>
    </xf>
    <xf numFmtId="164" fontId="6" fillId="2" borderId="22" xfId="0" applyNumberFormat="1" applyFont="1" applyFill="1" applyBorder="1" applyAlignment="1" applyProtection="1">
      <alignment horizontal="center" vertical="center"/>
      <protection/>
    </xf>
    <xf numFmtId="165" fontId="6" fillId="2" borderId="11" xfId="0" applyNumberFormat="1" applyFont="1" applyFill="1" applyBorder="1" applyAlignment="1" applyProtection="1">
      <alignment horizontal="center" vertical="center"/>
      <protection/>
    </xf>
    <xf numFmtId="165" fontId="6" fillId="2" borderId="13" xfId="0" applyNumberFormat="1" applyFont="1" applyFill="1" applyBorder="1" applyAlignment="1" applyProtection="1">
      <alignment horizontal="center" vertical="center"/>
      <protection/>
    </xf>
    <xf numFmtId="165" fontId="6" fillId="2" borderId="20" xfId="0" applyNumberFormat="1" applyFont="1" applyFill="1" applyBorder="1" applyAlignment="1" applyProtection="1">
      <alignment horizontal="center" vertical="center"/>
      <protection/>
    </xf>
    <xf numFmtId="165" fontId="6" fillId="2" borderId="22" xfId="0" applyNumberFormat="1" applyFont="1" applyFill="1" applyBorder="1" applyAlignment="1" applyProtection="1">
      <alignment horizontal="center" vertical="center"/>
      <protection/>
    </xf>
    <xf numFmtId="0" fontId="3" fillId="3" borderId="18" xfId="0" applyFont="1" applyFill="1" applyBorder="1" applyAlignment="1" applyProtection="1">
      <alignment horizontal="left" vertical="top" wrapText="1"/>
      <protection/>
    </xf>
    <xf numFmtId="0" fontId="3" fillId="3" borderId="19" xfId="0" applyFont="1" applyFill="1" applyBorder="1" applyAlignment="1" applyProtection="1">
      <alignment horizontal="left" vertical="top" wrapText="1"/>
      <protection/>
    </xf>
    <xf numFmtId="0" fontId="5" fillId="0" borderId="18" xfId="0" applyFont="1" applyFill="1" applyBorder="1" applyAlignment="1" applyProtection="1">
      <alignment horizontal="left" vertical="top" wrapText="1"/>
      <protection locked="0"/>
    </xf>
    <xf numFmtId="0" fontId="5" fillId="0" borderId="19" xfId="0" applyFont="1" applyFill="1" applyBorder="1" applyAlignment="1" applyProtection="1">
      <alignment horizontal="left" vertical="top" wrapText="1"/>
      <protection locked="0"/>
    </xf>
    <xf numFmtId="0" fontId="5" fillId="7" borderId="2" xfId="0" applyNumberFormat="1" applyFont="1" applyFill="1" applyBorder="1" applyAlignment="1">
      <alignment vertical="center" wrapText="1"/>
    </xf>
    <xf numFmtId="0" fontId="5" fillId="7" borderId="2" xfId="0" applyNumberFormat="1" applyFont="1" applyFill="1" applyBorder="1" applyAlignment="1">
      <alignment horizontal="center" vertical="center" wrapText="1"/>
    </xf>
    <xf numFmtId="3" fontId="5" fillId="7" borderId="2" xfId="0" applyNumberFormat="1" applyFont="1" applyFill="1" applyBorder="1" applyAlignment="1">
      <alignment horizontal="center" vertical="center" wrapText="1"/>
    </xf>
    <xf numFmtId="0" fontId="5" fillId="7" borderId="10" xfId="0" applyNumberFormat="1" applyFont="1" applyFill="1" applyBorder="1" applyAlignment="1">
      <alignment horizontal="left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Vírgula" xfId="20"/>
    <cellStyle name="Porcentagem" xfId="21"/>
    <cellStyle name="Normal 3" xfId="22"/>
  </cellStyles>
  <dxfs count="21">
    <dxf>
      <font>
        <b/>
        <i val="0"/>
        <color theme="1"/>
      </font>
      <fill>
        <patternFill>
          <bgColor rgb="FFFFFF00"/>
        </patternFill>
      </fill>
      <border/>
    </dxf>
    <dxf>
      <font>
        <b/>
        <i val="0"/>
        <color theme="0"/>
      </font>
      <fill>
        <patternFill>
          <bgColor rgb="FFFF0000"/>
        </patternFill>
      </fill>
      <border/>
    </dxf>
    <dxf>
      <font>
        <b/>
        <i val="0"/>
        <color rgb="FFFF0000"/>
      </font>
      <border/>
    </dxf>
    <dxf>
      <font>
        <b/>
        <i val="0"/>
        <color rgb="FFFF0000"/>
      </font>
      <border/>
    </dxf>
    <dxf>
      <fill>
        <patternFill>
          <bgColor rgb="FF92D050"/>
        </patternFill>
      </fill>
      <border/>
    </dxf>
    <dxf>
      <font>
        <b/>
        <i val="0"/>
        <color rgb="FFFF0000"/>
      </font>
      <fill>
        <patternFill>
          <bgColor theme="0" tint="-0.04997999966144562"/>
        </patternFill>
      </fill>
      <border/>
    </dxf>
    <dxf>
      <fill>
        <patternFill>
          <bgColor rgb="FF92D050"/>
        </patternFill>
      </fill>
      <border/>
    </dxf>
    <dxf>
      <font>
        <b val="0"/>
        <i val="0"/>
        <u val="none"/>
        <strike val="0"/>
        <sz val="10"/>
        <name val="Calibri"/>
        <color theme="1"/>
        <condense val="0"/>
        <extend val="0"/>
      </font>
      <numFmt numFmtId="177" formatCode="#,##0"/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10"/>
        <name val="Calibri"/>
        <color theme="1"/>
        <condense val="0"/>
        <extend val="0"/>
      </font>
      <numFmt numFmtId="177" formatCode="#,##0"/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10"/>
        <name val="Calibri"/>
        <color theme="1"/>
        <condense val="0"/>
        <extend val="0"/>
      </font>
      <fill>
        <patternFill patternType="none"/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10"/>
        <name val="Calibri"/>
        <color theme="1"/>
        <condense val="0"/>
        <extend val="0"/>
      </font>
      <fill>
        <patternFill patternType="none"/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10"/>
        <name val="Calibri"/>
        <color theme="1"/>
        <condense val="0"/>
        <extend val="0"/>
      </font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10"/>
        <name val="Calibri"/>
        <color theme="1"/>
        <condense val="0"/>
        <extend val="0"/>
      </font>
      <alignment horizontal="general" vertical="center" textRotation="0" wrapText="1" shrinkToFit="1" readingOrder="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10"/>
        <name val="Calibri"/>
        <color theme="1"/>
        <condense val="0"/>
        <extend val="0"/>
      </font>
      <fill>
        <patternFill patternType="none"/>
      </fill>
      <alignment horizontal="left" vertical="center" textRotation="0" wrapText="1" shrinkToFit="1" readingOrder="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10"/>
        <name val="Calibri"/>
        <color theme="1"/>
        <condense val="0"/>
        <extend val="0"/>
      </font>
      <numFmt numFmtId="178" formatCode="General"/>
      <fill>
        <patternFill patternType="solid">
          <fgColor rgb="FFFFFFFF"/>
          <bgColor rgb="FFF8FBFC"/>
        </patternFill>
      </fill>
      <alignment horizontal="left" vertical="center" textRotation="0" wrapText="1" shrinkToFit="1" readingOrder="0"/>
      <border>
        <left style="thin"/>
        <right style="thin"/>
        <top style="thin"/>
        <bottom style="thin"/>
        <vertical style="thin"/>
        <horizontal style="thin"/>
      </border>
    </dxf>
    <dxf>
      <font>
        <b val="0"/>
        <i val="0"/>
        <u val="none"/>
        <strike val="0"/>
        <sz val="10"/>
        <name val="Calibri"/>
        <color theme="1"/>
        <condense val="0"/>
        <extend val="0"/>
      </font>
      <border>
        <left/>
        <right style="thin"/>
        <top style="thin"/>
        <bottom style="thin"/>
      </border>
    </dxf>
    <dxf>
      <border>
        <top style="thin"/>
      </border>
    </dxf>
    <dxf>
      <border>
        <left style="thin"/>
        <right style="thin"/>
        <top style="thin"/>
        <bottom style="thin"/>
      </border>
    </dxf>
    <dxf>
      <font>
        <i val="0"/>
        <u val="none"/>
        <strike val="0"/>
        <sz val="10"/>
        <name val="Calibri"/>
        <color theme="1"/>
      </font>
    </dxf>
    <dxf>
      <border>
        <bottom style="thin">
          <color rgb="FFA5A5B1"/>
        </bottom>
      </border>
    </dxf>
    <dxf>
      <font>
        <b/>
        <i val="0"/>
        <u val="none"/>
        <strike val="0"/>
        <sz val="10"/>
        <name val="Calibri"/>
        <color rgb="FFFFFFFF"/>
        <condense val="0"/>
        <extend val="0"/>
      </font>
      <numFmt numFmtId="178" formatCode="General"/>
      <fill>
        <patternFill patternType="solid">
          <fgColor rgb="FFFFFFFF"/>
          <bgColor rgb="FF0B64A0"/>
        </patternFill>
      </fill>
      <alignment horizontal="left" vertical="center" textRotation="0" wrapText="1" shrinkToFit="1" readingOrder="0"/>
      <border>
        <left style="thin">
          <color rgb="FF3877A6"/>
        </left>
        <right style="thin">
          <color rgb="FF3877A6"/>
        </right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CG\COSUP\DIREP\GEPROSP-GEPROM\PLS\GEPROM%202018%20-%20Material%20de%20Consumo\EM%20ELABORA&#199;&#195;O%20-%20Grupo%2030.21%20-%20Copos%20Descart&#225;veis\ANEXO%20II%20-%20Plan.%20Dimensionamento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se de Dados 30.21"/>
      <sheetName val="Respostas Órgãos"/>
      <sheetName val="LISTA ÓRGÃO"/>
    </sheetNames>
    <sheetDataSet>
      <sheetData sheetId="0"/>
      <sheetData sheetId="1"/>
      <sheetData sheetId="2">
        <row r="1">
          <cell r="A1" t="str">
            <v>UO</v>
          </cell>
        </row>
        <row r="2">
          <cell r="B2" t="str">
            <v>Administração Regional da Candangolândia</v>
          </cell>
        </row>
        <row r="3">
          <cell r="B3" t="str">
            <v>Administração Regional da Fercal RA XXXI</v>
          </cell>
        </row>
        <row r="4">
          <cell r="B4" t="str">
            <v>Administração Regional da Sudoeste/Octogonal</v>
          </cell>
        </row>
        <row r="5">
          <cell r="B5" t="str">
            <v>Administração Regional de Águas Claras</v>
          </cell>
        </row>
        <row r="6">
          <cell r="B6" t="str">
            <v>Administração Regional de Brazlândia</v>
          </cell>
        </row>
        <row r="7">
          <cell r="B7" t="str">
            <v>Administração Regional de Ceilândia</v>
          </cell>
        </row>
        <row r="8">
          <cell r="B8" t="str">
            <v>Administração Regional de Itapoã</v>
          </cell>
        </row>
        <row r="9">
          <cell r="B9" t="str">
            <v>Administração Regional de Planaltina</v>
          </cell>
        </row>
        <row r="10">
          <cell r="B10" t="str">
            <v>Administração Regional de Samambaia</v>
          </cell>
        </row>
        <row r="11">
          <cell r="B11" t="str">
            <v>Administração Regional de Santa Maria</v>
          </cell>
        </row>
        <row r="12">
          <cell r="B12" t="str">
            <v>Administração Regional de São Sebastião</v>
          </cell>
        </row>
        <row r="13">
          <cell r="B13" t="str">
            <v>Administração Regional de Sobradinho</v>
          </cell>
        </row>
        <row r="14">
          <cell r="B14" t="str">
            <v>Administração Regional de Sobradinho II</v>
          </cell>
        </row>
        <row r="15">
          <cell r="B15" t="str">
            <v>Administração Regional de Taguatinga</v>
          </cell>
        </row>
        <row r="16">
          <cell r="B16" t="str">
            <v>Administração Regional de Vicente Pires</v>
          </cell>
        </row>
        <row r="17">
          <cell r="B17" t="str">
            <v>Administração Regional do Cruzeiro</v>
          </cell>
        </row>
        <row r="18">
          <cell r="B18" t="str">
            <v>Administração Regional do Gama</v>
          </cell>
        </row>
        <row r="19">
          <cell r="B19" t="str">
            <v>Administração Regional do Guará</v>
          </cell>
        </row>
        <row r="20">
          <cell r="B20" t="str">
            <v>Administração Regional do Jardim Botânico</v>
          </cell>
        </row>
        <row r="21">
          <cell r="B21" t="str">
            <v>Administração Regional do Lago Norte</v>
          </cell>
        </row>
        <row r="22">
          <cell r="B22" t="str">
            <v>Administração Regional do Lago Sul</v>
          </cell>
        </row>
        <row r="23">
          <cell r="B23" t="str">
            <v>Administração Regional do Núcleo Bandeirante</v>
          </cell>
        </row>
        <row r="24">
          <cell r="B24" t="str">
            <v>Administração Regional do Paranoá</v>
          </cell>
        </row>
        <row r="25">
          <cell r="B25" t="str">
            <v>Administração Regional do Park Way</v>
          </cell>
        </row>
        <row r="26">
          <cell r="B26" t="str">
            <v>Administração Regional do Plano Piloto</v>
          </cell>
        </row>
        <row r="27">
          <cell r="B27" t="str">
            <v>Administração Regional do Recanto das Emas</v>
          </cell>
        </row>
        <row r="28">
          <cell r="B28" t="str">
            <v>Administração Regional do Riacho Fundo I</v>
          </cell>
        </row>
        <row r="29">
          <cell r="B29" t="str">
            <v>Administração Regional do Riacho Fundo II</v>
          </cell>
        </row>
        <row r="30">
          <cell r="B30" t="str">
            <v>Administração Regional do Setor Complementar de Indústria</v>
          </cell>
        </row>
        <row r="31">
          <cell r="B31" t="str">
            <v>Administração Regional do SIA</v>
          </cell>
        </row>
        <row r="32">
          <cell r="B32" t="str">
            <v>Administração Regional do Varjão</v>
          </cell>
        </row>
        <row r="33">
          <cell r="B33" t="str">
            <v>Agência de Fiscalização do Distrito Federal</v>
          </cell>
        </row>
        <row r="34">
          <cell r="B34" t="str">
            <v>Agência Empresarial da Receita</v>
          </cell>
        </row>
        <row r="35">
          <cell r="B35" t="str">
            <v>Agência Reguladora de Águas e Saneamento do DF</v>
          </cell>
        </row>
        <row r="36">
          <cell r="B36" t="str">
            <v>Arquivo Público do Distrito Federal</v>
          </cell>
        </row>
        <row r="37">
          <cell r="B37" t="str">
            <v>Câmara Legislativa do Distrito Federal</v>
          </cell>
        </row>
        <row r="38">
          <cell r="B38" t="str">
            <v>Central de Abastecimento do DF - CEASA</v>
          </cell>
        </row>
        <row r="39">
          <cell r="B39" t="str">
            <v>Cia de Desenvolvimento do Planalto Central - CODEPLAN</v>
          </cell>
        </row>
        <row r="40">
          <cell r="B40" t="str">
            <v>Companhia de Desenvolvimento Habitacional do Distrito Federal - CODHAB</v>
          </cell>
        </row>
        <row r="41">
          <cell r="B41" t="str">
            <v>Companhia de Saneamento Ambiental do Distrito Federal - CAESB</v>
          </cell>
        </row>
        <row r="42">
          <cell r="B42" t="str">
            <v>Companhia do Metropolitano de Brasília - METRÔ</v>
          </cell>
        </row>
        <row r="43">
          <cell r="B43" t="str">
            <v>Companhia Energética de Brasília - CEB</v>
          </cell>
        </row>
        <row r="44">
          <cell r="B44" t="str">
            <v>Companhia Imobiliária de Brasília - TERRACAP</v>
          </cell>
        </row>
        <row r="45">
          <cell r="B45" t="str">
            <v>Companhia Urbanizadora da Nova Capital do Brasil - NOVACAP</v>
          </cell>
        </row>
        <row r="46">
          <cell r="B46" t="str">
            <v>Controladoria Geral do Distrito Federal</v>
          </cell>
        </row>
        <row r="47">
          <cell r="B47" t="str">
            <v>Corpo de Bombeiros Militar do Distrito Federal</v>
          </cell>
        </row>
        <row r="48">
          <cell r="B48" t="str">
            <v>Corregedoria Geral do Distrito Federal</v>
          </cell>
        </row>
        <row r="49">
          <cell r="B49" t="str">
            <v>Defensoria Pública do Distrito Federal</v>
          </cell>
        </row>
        <row r="50">
          <cell r="B50" t="str">
            <v>Departamento de Estradas e Rodagens do DF</v>
          </cell>
        </row>
        <row r="51">
          <cell r="B51" t="str">
            <v>Departamento de Trânsito do Distrito Federal</v>
          </cell>
        </row>
        <row r="52">
          <cell r="B52" t="str">
            <v>Empresa Brasiliense de Turismo</v>
          </cell>
        </row>
        <row r="53">
          <cell r="B53" t="str">
            <v>Empresa de Assistência Técnica e Extensão Rural do DF</v>
          </cell>
        </row>
        <row r="54">
          <cell r="B54" t="str">
            <v>Fundação de Amparo ao Trabalhador Preso</v>
          </cell>
        </row>
        <row r="55">
          <cell r="B55" t="str">
            <v>Fundação de Apoio à Pesquisa</v>
          </cell>
        </row>
        <row r="56">
          <cell r="B56" t="str">
            <v>Fundação de Ensino e Pesquisa em Ciências de Saúde</v>
          </cell>
        </row>
        <row r="57">
          <cell r="B57" t="str">
            <v>Fundação Hemocentro de Brasília</v>
          </cell>
        </row>
        <row r="58">
          <cell r="B58" t="str">
            <v>Fundação Jardim Zoológico de Brasília</v>
          </cell>
        </row>
        <row r="59">
          <cell r="B59" t="str">
            <v>Fundação Universidade Aberta do Distrito Federal - FUNAB</v>
          </cell>
        </row>
        <row r="60">
          <cell r="B60" t="str">
            <v>Gabinete da Secretaria de Estado de Educação</v>
          </cell>
        </row>
        <row r="61">
          <cell r="B61" t="str">
            <v>Gabinete do Governador</v>
          </cell>
        </row>
        <row r="62">
          <cell r="B62" t="str">
            <v>Gabinete do Vice-Governador</v>
          </cell>
        </row>
        <row r="63">
          <cell r="B63" t="str">
            <v>Gerência de Fiscalização de Mercadoria de Trânsito</v>
          </cell>
        </row>
        <row r="64">
          <cell r="B64" t="str">
            <v>Hospital de Base do Distrito Federal</v>
          </cell>
        </row>
        <row r="65">
          <cell r="B65" t="str">
            <v>Hospital Regional de Brazlândia</v>
          </cell>
        </row>
        <row r="66">
          <cell r="B66" t="str">
            <v>Hospital São Vicente de Paula</v>
          </cell>
        </row>
        <row r="67">
          <cell r="B67" t="str">
            <v>Instituto de Defesa do Consumidor - PROCON</v>
          </cell>
        </row>
        <row r="68">
          <cell r="B68" t="str">
            <v>Instituto de Previdencia dos Servidores do Distrito Federal</v>
          </cell>
        </row>
        <row r="69">
          <cell r="B69" t="str">
            <v>Instituto do Meio Ambiente e dos Recursos Hídricos do Distrito Federal</v>
          </cell>
        </row>
        <row r="70">
          <cell r="B70" t="str">
            <v>Jardim Botânico de Brasília</v>
          </cell>
        </row>
        <row r="71">
          <cell r="B71" t="str">
            <v>Laboratório Central de Saúde Pública do DF</v>
          </cell>
        </row>
        <row r="72">
          <cell r="B72" t="str">
            <v>Polícia Civil do Distrito Federal</v>
          </cell>
        </row>
        <row r="73">
          <cell r="B73" t="str">
            <v>Polícia Militar do Distrito Federal</v>
          </cell>
        </row>
        <row r="74">
          <cell r="B74" t="str">
            <v>Procuradoria Geral do Distrito Federal</v>
          </cell>
        </row>
        <row r="75">
          <cell r="B75" t="str">
            <v>Secretaria de Estado da Casa Civil, Relações Institucionais e Sociais do Distrito Federal</v>
          </cell>
        </row>
        <row r="76">
          <cell r="B76" t="str">
            <v>Secretaria de Estado da Gestão do Território e Habitação</v>
          </cell>
        </row>
        <row r="77">
          <cell r="B77" t="str">
            <v>Secretaria de Estado das Cidades</v>
          </cell>
        </row>
        <row r="78">
          <cell r="B78" t="str">
            <v>Secretaria de Estado de Agricultura, Abastecimento e Desenvolvimento Rural</v>
          </cell>
        </row>
        <row r="79">
          <cell r="B79" t="str">
            <v>Secretaria de Estado de Ciência e Tecnologia do Distrito Federal</v>
          </cell>
        </row>
        <row r="80">
          <cell r="B80" t="str">
            <v>Secretaria de Estado de Comunicação</v>
          </cell>
        </row>
        <row r="81">
          <cell r="B81" t="str">
            <v>Secretaria de Estado de Cultura</v>
          </cell>
        </row>
        <row r="82">
          <cell r="B82" t="str">
            <v>Secretaria de Estado de Economia e Desenvolvimento Sustentável</v>
          </cell>
        </row>
        <row r="83">
          <cell r="B83" t="str">
            <v>Secretaria de Estado de Educação</v>
          </cell>
        </row>
        <row r="84">
          <cell r="B84" t="str">
            <v>Secretaria de Estado de Esporte, Turismo e Lazer</v>
          </cell>
        </row>
        <row r="85">
          <cell r="B85" t="str">
            <v>Secretaria de Estado de Fazenda</v>
          </cell>
        </row>
        <row r="86">
          <cell r="B86" t="str">
            <v>Secretaria de Estado de Infraestrutura e Serviços Públicos</v>
          </cell>
        </row>
        <row r="87">
          <cell r="B87" t="str">
            <v>Secretaria de Estado de Justiça e Cidadania</v>
          </cell>
        </row>
        <row r="88">
          <cell r="B88" t="str">
            <v>Secretaria de Estado de Meio-Ambiente</v>
          </cell>
        </row>
        <row r="89">
          <cell r="B89" t="str">
            <v>Secretaria de Estado de Mobilidade</v>
          </cell>
        </row>
        <row r="90">
          <cell r="B90" t="str">
            <v>Secretaria de Estado de Planejamento, Orçamento e Gestão</v>
          </cell>
        </row>
        <row r="91">
          <cell r="B91" t="str">
            <v>Secretaria de Estado de Políticas para Crianças, Adolescentes e Juventude</v>
          </cell>
        </row>
        <row r="92">
          <cell r="B92" t="str">
            <v>Secretaria de Estado de Regularização de Condomínios</v>
          </cell>
        </row>
        <row r="93">
          <cell r="B93" t="str">
            <v>Secretaria de Estado de Saúde</v>
          </cell>
        </row>
        <row r="94">
          <cell r="B94" t="str">
            <v>Secretaria de Estado de Segurança Pública e Paz Social</v>
          </cell>
        </row>
        <row r="95">
          <cell r="B95" t="str">
            <v>Secretaria de Estado de Trabalho, Desenvolvimento Social, Mulheres, Igualdade Racial e Direitos Humanos</v>
          </cell>
        </row>
        <row r="96">
          <cell r="B96" t="str">
            <v>Serviço de Limpeza Urbana</v>
          </cell>
        </row>
        <row r="97">
          <cell r="B97" t="str">
            <v>Subsecretaria de Vigilância à Saúde</v>
          </cell>
        </row>
        <row r="98">
          <cell r="B98" t="str">
            <v>SULIC</v>
          </cell>
        </row>
        <row r="99">
          <cell r="B99" t="str">
            <v>TCB - Sociedade de Transportes Coletivos de Brasília Ltda</v>
          </cell>
        </row>
        <row r="100">
          <cell r="B100" t="str">
            <v>Transporte Urbano do DF</v>
          </cell>
        </row>
      </sheetData>
    </sheetDataSet>
  </externalBook>
</externalLink>
</file>

<file path=xl/tables/table1.xml><?xml version="1.0" encoding="utf-8"?>
<table xmlns="http://schemas.openxmlformats.org/spreadsheetml/2006/main" id="1" name="Tabela1" displayName="Tabela1" ref="A1:I3" totalsRowShown="0" headerRowDxfId="20" dataDxfId="18" tableBorderDxfId="17" headerRowBorderDxfId="19" totalsRowBorderDxfId="16">
  <autoFilter ref="A1:I3"/>
  <sortState ref="A2:I108">
    <sortCondition sortBy="value" ref="B2:B108"/>
  </sortState>
  <tableColumns count="9">
    <tableColumn id="1" name="Código do Material" dataDxfId="15"/>
    <tableColumn id="10" name="Cod_UO" dataDxfId="14">
      <calculatedColumnFormula>Tabela1[[#This Row],[Código do Material]]&amp;" - "&amp;Tabela1[[#This Row],[U.O. SEI]]</calculatedColumnFormula>
    </tableColumn>
    <tableColumn id="2" name="Tipo" dataDxfId="13"/>
    <tableColumn id="3" name="Descrição do Material" dataDxfId="12"/>
    <tableColumn id="4" name="Unidade Fornecimento" dataDxfId="11"/>
    <tableColumn id="5" name="U.O. SEI" dataDxfId="10"/>
    <tableColumn id="6" name="Descrição Órgão SEI" dataDxfId="9"/>
    <tableColumn id="7" name="Registrado ARP nº 0030/2018" dataDxfId="8"/>
    <tableColumn id="8" name="Autorizado ARP nº 0030/2018" dataDxfId="7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workbookViewId="0" topLeftCell="A1">
      <pane ySplit="1" topLeftCell="A2" activePane="bottomLeft" state="frozen"/>
      <selection pane="bottomLeft" activeCell="F9" sqref="F9"/>
    </sheetView>
  </sheetViews>
  <sheetFormatPr defaultColWidth="9.140625" defaultRowHeight="15"/>
  <cols>
    <col min="1" max="1" width="28.140625" style="23" customWidth="1"/>
    <col min="2" max="2" width="31.7109375" style="23" bestFit="1" customWidth="1"/>
    <col min="3" max="3" width="17.421875" style="24" bestFit="1" customWidth="1"/>
    <col min="4" max="4" width="53.421875" style="25" customWidth="1"/>
    <col min="5" max="5" width="13.00390625" style="26" bestFit="1" customWidth="1"/>
    <col min="6" max="6" width="11.7109375" style="26" bestFit="1" customWidth="1"/>
    <col min="7" max="7" width="26.57421875" style="23" customWidth="1"/>
    <col min="8" max="9" width="15.00390625" style="27" bestFit="1" customWidth="1"/>
    <col min="10" max="16384" width="9.140625" style="23" customWidth="1"/>
  </cols>
  <sheetData>
    <row r="1" spans="1:9" s="21" customFormat="1" ht="25.5">
      <c r="A1" s="31" t="s">
        <v>0</v>
      </c>
      <c r="B1" s="31" t="s">
        <v>65</v>
      </c>
      <c r="C1" s="31" t="s">
        <v>1</v>
      </c>
      <c r="D1" s="31" t="s">
        <v>2</v>
      </c>
      <c r="E1" s="31" t="s">
        <v>116</v>
      </c>
      <c r="F1" s="32" t="s">
        <v>112</v>
      </c>
      <c r="G1" s="31" t="s">
        <v>111</v>
      </c>
      <c r="H1" s="39" t="s">
        <v>113</v>
      </c>
      <c r="I1" s="39" t="s">
        <v>114</v>
      </c>
    </row>
    <row r="2" spans="1:9" s="22" customFormat="1" ht="127.5">
      <c r="A2" s="44" t="s">
        <v>123</v>
      </c>
      <c r="B2" s="44" t="str">
        <f>Tabela1[[#This Row],[Código do Material]]&amp;" - "&amp;Tabela1[[#This Row],[U.O. SEI]]</f>
        <v>4.4.90.52.28.01.0182.000002-01 - 54</v>
      </c>
      <c r="C2" s="45" t="s">
        <v>124</v>
      </c>
      <c r="D2" s="40" t="s">
        <v>121</v>
      </c>
      <c r="E2" s="73" t="s">
        <v>122</v>
      </c>
      <c r="F2" s="41">
        <v>54</v>
      </c>
      <c r="G2" s="42" t="s">
        <v>115</v>
      </c>
      <c r="H2" s="43">
        <v>65</v>
      </c>
      <c r="I2" s="43">
        <v>65</v>
      </c>
    </row>
    <row r="3" spans="1:9" ht="15">
      <c r="A3" s="75"/>
      <c r="B3" s="30" t="str">
        <f>Tabela1[[#This Row],[Código do Material]]&amp;" - "&amp;Tabela1[[#This Row],[U.O. SEI]]</f>
        <v xml:space="preserve"> - </v>
      </c>
      <c r="C3" s="45"/>
      <c r="D3" s="72"/>
      <c r="E3" s="73"/>
      <c r="F3" s="76"/>
      <c r="G3" s="77"/>
      <c r="H3" s="74"/>
      <c r="I3" s="74"/>
    </row>
  </sheetData>
  <sheetProtection algorithmName="SHA-512" hashValue="PoiR8yLcaSdbXtzKtcYjnF/dyjIG5crIMz8vVgsJBcSgR2Lw6s5nh0l8VsCulJGwggcFb32K7iK7rZG+m8Ua8Q==" saltValue="pbpltDYACyxPEK+fkotS9w==" spinCount="100000" sheet="1" objects="1" scenarios="1"/>
  <printOptions/>
  <pageMargins left="0.511811024" right="0.511811024" top="0.787401575" bottom="0.787401575" header="0.31496062" footer="0.31496062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"/>
  <sheetViews>
    <sheetView tabSelected="1" zoomScale="80" zoomScaleNormal="80" workbookViewId="0" topLeftCell="E1">
      <selection activeCell="O7" sqref="O7"/>
    </sheetView>
  </sheetViews>
  <sheetFormatPr defaultColWidth="9.140625" defaultRowHeight="15"/>
  <cols>
    <col min="1" max="1" width="9.140625" style="5" hidden="1" customWidth="1"/>
    <col min="2" max="2" width="40.00390625" style="5" hidden="1" customWidth="1"/>
    <col min="3" max="3" width="13.28125" style="5" hidden="1" customWidth="1"/>
    <col min="4" max="4" width="28.28125" style="5" hidden="1" customWidth="1"/>
    <col min="5" max="5" width="7.57421875" style="5" bestFit="1" customWidth="1"/>
    <col min="6" max="6" width="28.28125" style="5" bestFit="1" customWidth="1"/>
    <col min="7" max="7" width="27.00390625" style="5" bestFit="1" customWidth="1"/>
    <col min="8" max="8" width="53.140625" style="5" bestFit="1" customWidth="1"/>
    <col min="9" max="9" width="15.28125" style="5" bestFit="1" customWidth="1"/>
    <col min="10" max="10" width="10.140625" style="5" customWidth="1"/>
    <col min="11" max="11" width="10.00390625" style="5" customWidth="1"/>
    <col min="12" max="12" width="10.7109375" style="5" bestFit="1" customWidth="1"/>
    <col min="13" max="13" width="24.57421875" style="5" bestFit="1" customWidth="1"/>
    <col min="14" max="16384" width="9.140625" style="5" customWidth="1"/>
  </cols>
  <sheetData>
    <row r="1" spans="5:13" ht="21">
      <c r="E1" s="46" t="s">
        <v>5</v>
      </c>
      <c r="F1" s="47"/>
      <c r="G1" s="47"/>
      <c r="H1" s="47"/>
      <c r="I1" s="47"/>
      <c r="J1" s="47"/>
      <c r="K1" s="47"/>
      <c r="L1" s="47"/>
      <c r="M1" s="48"/>
    </row>
    <row r="2" spans="5:13" ht="15.75">
      <c r="E2" s="49" t="s">
        <v>126</v>
      </c>
      <c r="F2" s="50"/>
      <c r="G2" s="50"/>
      <c r="H2" s="50"/>
      <c r="I2" s="50"/>
      <c r="J2" s="50"/>
      <c r="K2" s="50"/>
      <c r="L2" s="50"/>
      <c r="M2" s="51"/>
    </row>
    <row r="3" spans="5:14" ht="16.5" thickBot="1">
      <c r="E3" s="52" t="s">
        <v>125</v>
      </c>
      <c r="F3" s="53"/>
      <c r="G3" s="54"/>
      <c r="H3" s="54"/>
      <c r="I3" s="54"/>
      <c r="J3" s="54"/>
      <c r="K3" s="54"/>
      <c r="L3" s="54"/>
      <c r="M3" s="55"/>
      <c r="N3" s="6"/>
    </row>
    <row r="4" spans="5:14" ht="43.5" customHeight="1" thickBot="1">
      <c r="E4" s="56" t="s">
        <v>64</v>
      </c>
      <c r="F4" s="57"/>
      <c r="G4" s="20"/>
      <c r="H4" s="19" t="str">
        <f>_xlfn.IFERROR(IF(G4="","← DIGITE O CÓDIGO DO SEU ÓRGÃO",VLOOKUP(G4,'CÓDIGO DOS ÓRGÃOS'!A:B,2,FALSE)),"Código não encontrado. Preenchimento Obrigatório. Verifique abaixo na aba CÓDIGO DAS UNIDADES")</f>
        <v>← DIGITE O CÓDIGO DO SEU ÓRGÃO</v>
      </c>
      <c r="I4" s="58">
        <f>COUNT(K7:K7)</f>
        <v>0</v>
      </c>
      <c r="J4" s="59"/>
      <c r="K4" s="60"/>
      <c r="L4" s="64">
        <f>COUNTBLANK(K7:K7)</f>
        <v>1</v>
      </c>
      <c r="M4" s="65"/>
      <c r="N4" s="7"/>
    </row>
    <row r="5" spans="5:14" ht="65.25" customHeight="1" thickBot="1">
      <c r="E5" s="68" t="s">
        <v>6</v>
      </c>
      <c r="F5" s="69"/>
      <c r="G5" s="70"/>
      <c r="H5" s="71"/>
      <c r="I5" s="61"/>
      <c r="J5" s="62"/>
      <c r="K5" s="63"/>
      <c r="L5" s="66"/>
      <c r="M5" s="67"/>
      <c r="N5" s="7"/>
    </row>
    <row r="6" spans="1:13" ht="45">
      <c r="A6" s="8" t="s">
        <v>7</v>
      </c>
      <c r="B6" s="8" t="s">
        <v>4</v>
      </c>
      <c r="C6" s="8" t="s">
        <v>8</v>
      </c>
      <c r="D6" s="8" t="s">
        <v>9</v>
      </c>
      <c r="E6" s="15" t="s">
        <v>10</v>
      </c>
      <c r="F6" s="3" t="s">
        <v>11</v>
      </c>
      <c r="G6" s="3" t="s">
        <v>1</v>
      </c>
      <c r="H6" s="3" t="s">
        <v>12</v>
      </c>
      <c r="I6" s="3" t="s">
        <v>13</v>
      </c>
      <c r="J6" s="3" t="s">
        <v>14</v>
      </c>
      <c r="K6" s="14" t="s">
        <v>15</v>
      </c>
      <c r="L6" s="3" t="s">
        <v>16</v>
      </c>
      <c r="M6" s="16" t="s">
        <v>17</v>
      </c>
    </row>
    <row r="7" spans="1:13" ht="183.75" customHeight="1">
      <c r="A7" s="5">
        <f>$G$4</f>
        <v>0</v>
      </c>
      <c r="B7" s="5" t="str">
        <f>$H$4</f>
        <v>← DIGITE O CÓDIGO DO SEU ÓRGÃO</v>
      </c>
      <c r="C7" s="9">
        <f>K7</f>
        <v>0</v>
      </c>
      <c r="D7" s="5" t="str">
        <f>F7</f>
        <v>4.4.90.52.28.01.0182.000002-01</v>
      </c>
      <c r="E7" s="17">
        <v>1</v>
      </c>
      <c r="F7" s="10" t="s">
        <v>123</v>
      </c>
      <c r="G7" s="11" t="str">
        <f>VLOOKUP(F7,'Base de Dados 33.01 e 33.05'!A:C,3,FALSE)</f>
        <v>BEBEDOURO INDUSTRIAL</v>
      </c>
      <c r="H7" s="11" t="str">
        <f>VLOOKUP(F7,'Base de Dados 33.01 e 33.05'!A:D,4,FALSE)</f>
        <v>BEBEDOURO,Descrição: industrial, fabricado em inox, sistema de refrigeração com compressor a gás ecológico, capacidade de gelar no mínimo 900 litros de água por dia, gabinete em chapa de aço galvanizada, serpentina em aço inox, pingadeira e grade removíveis, 4 torneiras cromadas de alta vazão, sendo no mínimo 1 com água natural e maior fluxo de água, capacidade de armazenamento de 200 litros de água gelada, pia frontal em chapa de aço inox com dreno, bivolt, instalado, Características Adicionais: demais especificações conforme Termo de Referência.</v>
      </c>
      <c r="I7" s="10" t="str">
        <f>VLOOKUP(F7,'Base de Dados 33.01 e 33.05'!A:E,5,FALSE)</f>
        <v>Unidade</v>
      </c>
      <c r="J7" s="12">
        <f>SUMIF('Base de Dados 33.01 e 33.05'!B:B,'Respostas Órgãos'!F7&amp;" - "&amp;$G$4,'Base de Dados 33.01 e 33.05'!I:I)</f>
        <v>0</v>
      </c>
      <c r="K7" s="4"/>
      <c r="L7" s="13">
        <f aca="true" t="shared" si="0" ref="L7">K7-J7</f>
        <v>0</v>
      </c>
      <c r="M7" s="18" t="str">
        <f aca="true" t="shared" si="1" ref="M7">IF(ISERROR((K7-J7)/J7),"Sem histórico de consumo",(K7-J7)/J7)</f>
        <v>Sem histórico de consumo</v>
      </c>
    </row>
  </sheetData>
  <sheetProtection algorithmName="SHA-512" hashValue="5Quxo8Ze41n71HlBork2CKMtW44WNBtMG+XlxKYgtESs7E74tmDKKjQGo76I+1luLZ+Q2PxnUtKxZTtY9nKp7A==" saltValue="FZW+3G9Vk2peuG5o/PeFAg==" spinCount="100000" sheet="1" objects="1" scenarios="1"/>
  <mergeCells count="8">
    <mergeCell ref="E1:M1"/>
    <mergeCell ref="E2:M2"/>
    <mergeCell ref="E3:M3"/>
    <mergeCell ref="E4:F4"/>
    <mergeCell ref="I4:K5"/>
    <mergeCell ref="L4:M5"/>
    <mergeCell ref="E5:F5"/>
    <mergeCell ref="G5:H5"/>
  </mergeCells>
  <conditionalFormatting sqref="J7">
    <cfRule type="cellIs" priority="11" dxfId="4" operator="greaterThan">
      <formula>0</formula>
    </cfRule>
    <cfRule type="cellIs" priority="12" dxfId="5" operator="equal">
      <formula>0</formula>
    </cfRule>
  </conditionalFormatting>
  <conditionalFormatting sqref="J7">
    <cfRule type="cellIs" priority="9" dxfId="4" operator="greaterThan">
      <formula>0</formula>
    </cfRule>
    <cfRule type="cellIs" priority="10" dxfId="2" operator="equal">
      <formula>0</formula>
    </cfRule>
  </conditionalFormatting>
  <conditionalFormatting sqref="M7">
    <cfRule type="cellIs" priority="8" dxfId="2" operator="greaterThanOrEqual">
      <formula>0.5</formula>
    </cfRule>
  </conditionalFormatting>
  <conditionalFormatting sqref="H4">
    <cfRule type="cellIs" priority="1" dxfId="1" operator="equal">
      <formula>"Código não encontrado. Preenchimento Obrigatório. Verifique abaixo na aba CÓDIGO DAS UNIDADES"</formula>
    </cfRule>
    <cfRule type="cellIs" priority="2" dxfId="0" operator="equal">
      <formula>"← Digite o código do seu Órgão"</formula>
    </cfRule>
  </conditionalFormatting>
  <printOptions/>
  <pageMargins left="0.511811024" right="0.511811024" top="0.787401575" bottom="0.787401575" header="0.31496062" footer="0.31496062"/>
  <pageSetup fitToHeight="0" fitToWidth="1" horizontalDpi="600" verticalDpi="600" orientation="landscape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96"/>
  <sheetViews>
    <sheetView workbookViewId="0" topLeftCell="A79">
      <selection activeCell="A96" sqref="A96"/>
    </sheetView>
  </sheetViews>
  <sheetFormatPr defaultColWidth="9.140625" defaultRowHeight="15"/>
  <cols>
    <col min="1" max="1" width="9.140625" style="1" customWidth="1"/>
    <col min="2" max="2" width="110.57421875" style="1" bestFit="1" customWidth="1"/>
    <col min="3" max="16384" width="9.140625" style="1" customWidth="1"/>
  </cols>
  <sheetData>
    <row r="1" spans="1:2" ht="15">
      <c r="A1" s="28" t="s">
        <v>3</v>
      </c>
      <c r="B1" s="28" t="s">
        <v>4</v>
      </c>
    </row>
    <row r="2" spans="1:2" ht="15">
      <c r="A2" s="33">
        <v>1</v>
      </c>
      <c r="B2" s="34" t="s">
        <v>49</v>
      </c>
    </row>
    <row r="3" spans="1:2" ht="15">
      <c r="A3" s="35">
        <v>2</v>
      </c>
      <c r="B3" s="36" t="s">
        <v>81</v>
      </c>
    </row>
    <row r="4" spans="1:2" ht="15">
      <c r="A4" s="35">
        <v>14</v>
      </c>
      <c r="B4" s="36" t="s">
        <v>66</v>
      </c>
    </row>
    <row r="5" spans="1:2" ht="15">
      <c r="A5" s="35">
        <v>15</v>
      </c>
      <c r="B5" s="37" t="s">
        <v>100</v>
      </c>
    </row>
    <row r="6" spans="1:2" ht="15">
      <c r="A6" s="35">
        <v>20</v>
      </c>
      <c r="B6" s="36" t="s">
        <v>67</v>
      </c>
    </row>
    <row r="7" spans="1:2" ht="15">
      <c r="A7" s="35">
        <v>40</v>
      </c>
      <c r="B7" s="36" t="s">
        <v>80</v>
      </c>
    </row>
    <row r="8" spans="1:2" ht="15">
      <c r="A8" s="35">
        <v>41</v>
      </c>
      <c r="B8" s="36" t="s">
        <v>68</v>
      </c>
    </row>
    <row r="9" spans="1:2" ht="15">
      <c r="A9" s="35">
        <v>50</v>
      </c>
      <c r="B9" s="36" t="s">
        <v>82</v>
      </c>
    </row>
    <row r="10" spans="1:2" ht="15">
      <c r="A10" s="35">
        <v>52</v>
      </c>
      <c r="B10" s="36" t="s">
        <v>61</v>
      </c>
    </row>
    <row r="11" spans="1:2" ht="15">
      <c r="A11" s="35">
        <v>53</v>
      </c>
      <c r="B11" s="36" t="s">
        <v>48</v>
      </c>
    </row>
    <row r="12" spans="1:2" ht="15">
      <c r="A12" s="35">
        <v>54</v>
      </c>
      <c r="B12" s="36" t="s">
        <v>62</v>
      </c>
    </row>
    <row r="13" spans="1:2" ht="15">
      <c r="A13" s="35">
        <v>55</v>
      </c>
      <c r="B13" s="36" t="s">
        <v>51</v>
      </c>
    </row>
    <row r="14" spans="1:2" ht="15">
      <c r="A14" s="35">
        <v>56</v>
      </c>
      <c r="B14" s="36" t="s">
        <v>57</v>
      </c>
    </row>
    <row r="15" spans="1:2" ht="15">
      <c r="A15" s="35">
        <v>60</v>
      </c>
      <c r="B15" s="36" t="s">
        <v>88</v>
      </c>
    </row>
    <row r="16" spans="1:2" ht="15">
      <c r="A16" s="35">
        <v>63</v>
      </c>
      <c r="B16" s="36" t="s">
        <v>54</v>
      </c>
    </row>
    <row r="17" spans="1:2" ht="15">
      <c r="A17" s="35">
        <v>64</v>
      </c>
      <c r="B17" s="37" t="s">
        <v>101</v>
      </c>
    </row>
    <row r="18" spans="1:2" ht="15">
      <c r="A18" s="35">
        <v>70</v>
      </c>
      <c r="B18" s="36" t="s">
        <v>91</v>
      </c>
    </row>
    <row r="19" spans="1:2" ht="15">
      <c r="A19" s="35">
        <v>71</v>
      </c>
      <c r="B19" s="37" t="s">
        <v>102</v>
      </c>
    </row>
    <row r="20" spans="1:2" ht="15">
      <c r="A20" s="35">
        <v>72</v>
      </c>
      <c r="B20" s="36" t="s">
        <v>69</v>
      </c>
    </row>
    <row r="21" spans="1:2" ht="15">
      <c r="A21" s="35">
        <v>80</v>
      </c>
      <c r="B21" s="36" t="s">
        <v>89</v>
      </c>
    </row>
    <row r="22" spans="1:2" ht="15">
      <c r="A22" s="35">
        <v>90</v>
      </c>
      <c r="B22" s="36" t="s">
        <v>84</v>
      </c>
    </row>
    <row r="23" spans="1:2" ht="15">
      <c r="A23" s="35">
        <v>92</v>
      </c>
      <c r="B23" s="36" t="s">
        <v>97</v>
      </c>
    </row>
    <row r="24" spans="1:2" ht="15">
      <c r="A24" s="35">
        <v>93</v>
      </c>
      <c r="B24" s="36" t="s">
        <v>70</v>
      </c>
    </row>
    <row r="25" spans="1:2" ht="15">
      <c r="A25" s="35">
        <v>94</v>
      </c>
      <c r="B25" s="36" t="s">
        <v>63</v>
      </c>
    </row>
    <row r="26" spans="1:2" ht="15">
      <c r="A26" s="35">
        <v>95</v>
      </c>
      <c r="B26" s="37" t="s">
        <v>103</v>
      </c>
    </row>
    <row r="27" spans="1:2" ht="15">
      <c r="A27" s="35">
        <v>97</v>
      </c>
      <c r="B27" s="37" t="s">
        <v>104</v>
      </c>
    </row>
    <row r="28" spans="1:2" ht="15">
      <c r="A28" s="35">
        <v>98</v>
      </c>
      <c r="B28" s="36" t="s">
        <v>71</v>
      </c>
    </row>
    <row r="29" spans="1:2" ht="15">
      <c r="A29" s="35">
        <v>110</v>
      </c>
      <c r="B29" s="36" t="s">
        <v>83</v>
      </c>
    </row>
    <row r="30" spans="1:2" ht="15">
      <c r="A30" s="35">
        <v>111</v>
      </c>
      <c r="B30" s="36" t="s">
        <v>96</v>
      </c>
    </row>
    <row r="31" spans="1:2" ht="15">
      <c r="A31" s="35">
        <v>112</v>
      </c>
      <c r="B31" s="36" t="s">
        <v>60</v>
      </c>
    </row>
    <row r="32" spans="1:2" ht="15">
      <c r="A32" s="35">
        <v>113</v>
      </c>
      <c r="B32" s="36" t="s">
        <v>95</v>
      </c>
    </row>
    <row r="33" spans="1:2" ht="15">
      <c r="A33" s="35">
        <v>121</v>
      </c>
      <c r="B33" s="36" t="s">
        <v>72</v>
      </c>
    </row>
    <row r="34" spans="1:2" s="2" customFormat="1" ht="15">
      <c r="A34" s="35">
        <v>131</v>
      </c>
      <c r="B34" s="36" t="s">
        <v>32</v>
      </c>
    </row>
    <row r="35" spans="1:2" ht="15">
      <c r="A35" s="35">
        <v>132</v>
      </c>
      <c r="B35" s="36" t="s">
        <v>29</v>
      </c>
    </row>
    <row r="36" spans="1:2" ht="15">
      <c r="A36" s="35">
        <v>133</v>
      </c>
      <c r="B36" s="36" t="s">
        <v>21</v>
      </c>
    </row>
    <row r="37" spans="1:2" ht="15">
      <c r="A37" s="35">
        <v>134</v>
      </c>
      <c r="B37" s="36" t="s">
        <v>27</v>
      </c>
    </row>
    <row r="38" spans="1:2" ht="15">
      <c r="A38" s="35">
        <v>135</v>
      </c>
      <c r="B38" s="36" t="s">
        <v>23</v>
      </c>
    </row>
    <row r="39" spans="1:2" s="2" customFormat="1" ht="15">
      <c r="A39" s="35">
        <v>136</v>
      </c>
      <c r="B39" s="36" t="s">
        <v>37</v>
      </c>
    </row>
    <row r="40" spans="1:2" ht="15">
      <c r="A40" s="35">
        <v>137</v>
      </c>
      <c r="B40" s="36" t="s">
        <v>33</v>
      </c>
    </row>
    <row r="41" spans="1:2" ht="15">
      <c r="A41" s="35">
        <v>138</v>
      </c>
      <c r="B41" s="36" t="s">
        <v>22</v>
      </c>
    </row>
    <row r="42" spans="1:2" ht="15">
      <c r="A42" s="35">
        <v>139</v>
      </c>
      <c r="B42" s="36" t="s">
        <v>31</v>
      </c>
    </row>
    <row r="43" spans="1:2" ht="15">
      <c r="A43" s="35">
        <v>140</v>
      </c>
      <c r="B43" s="36" t="s">
        <v>38</v>
      </c>
    </row>
    <row r="44" spans="1:2" ht="15">
      <c r="A44" s="35">
        <v>141</v>
      </c>
      <c r="B44" s="36" t="s">
        <v>40</v>
      </c>
    </row>
    <row r="45" spans="1:2" ht="15">
      <c r="A45" s="35">
        <v>142</v>
      </c>
      <c r="B45" s="36" t="s">
        <v>24</v>
      </c>
    </row>
    <row r="46" spans="1:2" ht="15">
      <c r="A46" s="35">
        <v>143</v>
      </c>
      <c r="B46" s="36" t="s">
        <v>25</v>
      </c>
    </row>
    <row r="47" spans="1:2" ht="15">
      <c r="A47" s="35">
        <v>144</v>
      </c>
      <c r="B47" s="36" t="s">
        <v>26</v>
      </c>
    </row>
    <row r="48" spans="1:2" ht="15">
      <c r="A48" s="35">
        <v>145</v>
      </c>
      <c r="B48" s="36" t="s">
        <v>41</v>
      </c>
    </row>
    <row r="49" spans="1:2" ht="15">
      <c r="A49" s="35">
        <v>146</v>
      </c>
      <c r="B49" s="36" t="s">
        <v>36</v>
      </c>
    </row>
    <row r="50" spans="1:2" ht="15">
      <c r="A50" s="35">
        <v>147</v>
      </c>
      <c r="B50" s="36" t="s">
        <v>18</v>
      </c>
    </row>
    <row r="51" spans="1:2" ht="15">
      <c r="A51" s="35">
        <v>148</v>
      </c>
      <c r="B51" s="36" t="s">
        <v>42</v>
      </c>
    </row>
    <row r="52" spans="1:2" ht="15">
      <c r="A52" s="35">
        <v>149</v>
      </c>
      <c r="B52" s="36" t="s">
        <v>35</v>
      </c>
    </row>
    <row r="53" spans="1:2" ht="15">
      <c r="A53" s="35">
        <v>150</v>
      </c>
      <c r="B53" s="36" t="s">
        <v>93</v>
      </c>
    </row>
    <row r="54" spans="1:2" ht="15">
      <c r="A54" s="35">
        <v>151</v>
      </c>
      <c r="B54" s="37" t="s">
        <v>118</v>
      </c>
    </row>
    <row r="55" spans="1:2" ht="15">
      <c r="A55" s="35">
        <v>193</v>
      </c>
      <c r="B55" s="36" t="s">
        <v>53</v>
      </c>
    </row>
    <row r="56" spans="1:2" ht="15">
      <c r="A56" s="35">
        <v>195</v>
      </c>
      <c r="B56" s="36" t="s">
        <v>59</v>
      </c>
    </row>
    <row r="57" spans="1:2" ht="15">
      <c r="A57" s="35">
        <v>196</v>
      </c>
      <c r="B57" s="36" t="s">
        <v>55</v>
      </c>
    </row>
    <row r="58" spans="1:2" ht="15">
      <c r="A58" s="35">
        <v>197</v>
      </c>
      <c r="B58" s="36" t="s">
        <v>94</v>
      </c>
    </row>
    <row r="59" spans="1:2" ht="15">
      <c r="A59" s="35">
        <v>220</v>
      </c>
      <c r="B59" s="37" t="s">
        <v>105</v>
      </c>
    </row>
    <row r="60" spans="1:2" ht="15">
      <c r="A60" s="35">
        <v>300</v>
      </c>
      <c r="B60" s="36" t="s">
        <v>20</v>
      </c>
    </row>
    <row r="61" spans="1:2" ht="15">
      <c r="A61" s="35">
        <v>301</v>
      </c>
      <c r="B61" s="36" t="s">
        <v>43</v>
      </c>
    </row>
    <row r="62" spans="1:2" ht="15">
      <c r="A62" s="35">
        <v>302</v>
      </c>
      <c r="B62" s="37" t="s">
        <v>117</v>
      </c>
    </row>
    <row r="63" spans="1:2" ht="15">
      <c r="A63" s="35">
        <v>303</v>
      </c>
      <c r="B63" s="36" t="s">
        <v>46</v>
      </c>
    </row>
    <row r="64" spans="1:2" ht="15">
      <c r="A64" s="35">
        <v>304</v>
      </c>
      <c r="B64" s="36" t="s">
        <v>28</v>
      </c>
    </row>
    <row r="65" spans="1:2" ht="15">
      <c r="A65" s="35">
        <v>305</v>
      </c>
      <c r="B65" s="36" t="s">
        <v>39</v>
      </c>
    </row>
    <row r="66" spans="1:2" ht="15">
      <c r="A66" s="35">
        <v>306</v>
      </c>
      <c r="B66" s="36" t="s">
        <v>45</v>
      </c>
    </row>
    <row r="67" spans="1:2" ht="15">
      <c r="A67" s="35">
        <v>307</v>
      </c>
      <c r="B67" s="36" t="s">
        <v>34</v>
      </c>
    </row>
    <row r="68" spans="1:2" ht="15">
      <c r="A68" s="35">
        <v>308</v>
      </c>
      <c r="B68" s="37" t="s">
        <v>106</v>
      </c>
    </row>
    <row r="69" spans="1:2" ht="15">
      <c r="A69" s="35">
        <v>309</v>
      </c>
      <c r="B69" s="36" t="s">
        <v>44</v>
      </c>
    </row>
    <row r="70" spans="1:2" ht="15">
      <c r="A70" s="35">
        <v>310</v>
      </c>
      <c r="B70" s="37" t="s">
        <v>119</v>
      </c>
    </row>
    <row r="71" spans="1:2" ht="15">
      <c r="A71" s="35">
        <v>361</v>
      </c>
      <c r="B71" s="36" t="s">
        <v>47</v>
      </c>
    </row>
    <row r="72" spans="1:2" ht="15">
      <c r="A72" s="35">
        <v>366</v>
      </c>
      <c r="B72" s="36" t="s">
        <v>30</v>
      </c>
    </row>
    <row r="73" spans="1:2" ht="15">
      <c r="A73" s="35">
        <v>367</v>
      </c>
      <c r="B73" s="36" t="s">
        <v>19</v>
      </c>
    </row>
    <row r="74" spans="1:2" ht="15">
      <c r="A74" s="35">
        <v>370</v>
      </c>
      <c r="B74" s="36" t="s">
        <v>74</v>
      </c>
    </row>
    <row r="75" spans="1:2" ht="15">
      <c r="A75" s="35">
        <v>390</v>
      </c>
      <c r="B75" s="36" t="s">
        <v>99</v>
      </c>
    </row>
    <row r="76" spans="1:2" ht="15">
      <c r="A76" s="35">
        <v>391</v>
      </c>
      <c r="B76" s="37" t="s">
        <v>107</v>
      </c>
    </row>
    <row r="77" spans="1:2" ht="15">
      <c r="A77" s="34">
        <v>392</v>
      </c>
      <c r="B77" s="34" t="s">
        <v>50</v>
      </c>
    </row>
    <row r="78" spans="1:2" ht="15">
      <c r="A78" s="34">
        <v>393</v>
      </c>
      <c r="B78" s="34" t="s">
        <v>92</v>
      </c>
    </row>
    <row r="79" spans="1:2" ht="15">
      <c r="A79" s="34">
        <v>400</v>
      </c>
      <c r="B79" s="29" t="s">
        <v>108</v>
      </c>
    </row>
    <row r="80" spans="1:2" ht="15">
      <c r="A80" s="34">
        <v>401</v>
      </c>
      <c r="B80" s="34" t="s">
        <v>52</v>
      </c>
    </row>
    <row r="81" spans="1:2" ht="15">
      <c r="A81" s="34">
        <v>413</v>
      </c>
      <c r="B81" s="34" t="s">
        <v>58</v>
      </c>
    </row>
    <row r="82" spans="1:2" ht="15">
      <c r="A82" s="34">
        <v>431</v>
      </c>
      <c r="B82" s="34" t="s">
        <v>77</v>
      </c>
    </row>
    <row r="83" spans="1:2" ht="15">
      <c r="A83" s="34">
        <v>480</v>
      </c>
      <c r="B83" s="36" t="s">
        <v>73</v>
      </c>
    </row>
    <row r="84" spans="1:2" ht="15">
      <c r="A84" s="34">
        <v>4000</v>
      </c>
      <c r="B84" s="34" t="s">
        <v>90</v>
      </c>
    </row>
    <row r="85" spans="1:2" ht="15">
      <c r="A85" s="34">
        <v>4002</v>
      </c>
      <c r="B85" s="34" t="s">
        <v>56</v>
      </c>
    </row>
    <row r="86" spans="1:2" ht="15">
      <c r="A86" s="34">
        <v>4003</v>
      </c>
      <c r="B86" s="29" t="s">
        <v>109</v>
      </c>
    </row>
    <row r="87" spans="1:2" ht="15">
      <c r="A87" s="34">
        <v>4004</v>
      </c>
      <c r="B87" s="34" t="s">
        <v>98</v>
      </c>
    </row>
    <row r="88" spans="1:2" ht="15">
      <c r="A88" s="34">
        <v>4007</v>
      </c>
      <c r="B88" s="34" t="s">
        <v>85</v>
      </c>
    </row>
    <row r="89" spans="1:2" ht="15">
      <c r="A89" s="34">
        <v>4008</v>
      </c>
      <c r="B89" s="34" t="s">
        <v>75</v>
      </c>
    </row>
    <row r="90" spans="1:2" ht="15">
      <c r="A90" s="34">
        <v>4009</v>
      </c>
      <c r="B90" s="34" t="s">
        <v>76</v>
      </c>
    </row>
    <row r="91" spans="1:2" ht="15">
      <c r="A91" s="34">
        <v>4010</v>
      </c>
      <c r="B91" s="29" t="s">
        <v>110</v>
      </c>
    </row>
    <row r="92" spans="1:2" ht="15">
      <c r="A92" s="34">
        <v>4011</v>
      </c>
      <c r="B92" s="34" t="s">
        <v>78</v>
      </c>
    </row>
    <row r="93" spans="1:2" ht="15">
      <c r="A93" s="34">
        <v>4012</v>
      </c>
      <c r="B93" s="34" t="s">
        <v>79</v>
      </c>
    </row>
    <row r="94" spans="1:2" ht="15">
      <c r="A94" s="34">
        <v>4013</v>
      </c>
      <c r="B94" s="34" t="s">
        <v>86</v>
      </c>
    </row>
    <row r="95" spans="1:2" ht="15">
      <c r="A95" s="34">
        <v>4014</v>
      </c>
      <c r="B95" s="34" t="s">
        <v>87</v>
      </c>
    </row>
    <row r="96" spans="1:2" ht="15">
      <c r="A96" s="34">
        <v>4015</v>
      </c>
      <c r="B96" s="38" t="s">
        <v>120</v>
      </c>
    </row>
  </sheetData>
  <autoFilter ref="A1:B1">
    <sortState ref="A2:B96">
      <sortCondition sortBy="value" ref="A2:A96"/>
    </sortState>
  </autoFilter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Whesley  Fernandes Henrique</dc:creator>
  <cp:keywords/>
  <dc:description/>
  <cp:lastModifiedBy>Pedro Lucas Cardoso Vieira</cp:lastModifiedBy>
  <cp:lastPrinted>2018-02-28T17:29:34Z</cp:lastPrinted>
  <dcterms:created xsi:type="dcterms:W3CDTF">2018-01-25T12:19:54Z</dcterms:created>
  <dcterms:modified xsi:type="dcterms:W3CDTF">2019-02-27T20:36:25Z</dcterms:modified>
  <cp:category/>
  <cp:version/>
  <cp:contentType/>
  <cp:contentStatus/>
</cp:coreProperties>
</file>