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firstSheet="1" activeTab="1"/>
  </bookViews>
  <sheets>
    <sheet name="Base de Dados 39.20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39.20'!$A$1:$J$167</definedName>
    <definedName name="_xlnm._FilterDatabase" localSheetId="2" hidden="1">'CÓDIGO DOS ÓRGÃOS'!$A$1:$B$103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<sst xmlns="http://schemas.openxmlformats.org/spreadsheetml/2006/main" count="1309" uniqueCount="365">
  <si>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</si>
  <si>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</si>
  <si>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</si>
  <si>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</si>
  <si>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</si>
  <si>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</si>
  <si>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</si>
  <si>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</si>
  <si>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</si>
  <si>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</si>
  <si>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</si>
  <si>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</si>
  <si>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</si>
  <si>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</si>
  <si>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</si>
  <si>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</si>
  <si>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</si>
  <si>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</si>
  <si>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</si>
  <si>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</si>
  <si>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</si>
  <si>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</si>
  <si>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</si>
  <si>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</si>
  <si>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</si>
  <si>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</si>
  <si>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</si>
  <si>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</si>
  <si>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</si>
  <si>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</si>
  <si>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</si>
  <si>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</si>
  <si>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</si>
  <si>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</si>
  <si>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</si>
  <si>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</si>
  <si>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</si>
  <si>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</si>
  <si>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</si>
  <si>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</si>
  <si>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</si>
  <si>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</si>
  <si>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</si>
  <si>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</si>
  <si>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</si>
  <si>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</si>
  <si>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</si>
  <si>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</si>
  <si>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</si>
  <si>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</si>
  <si>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</si>
  <si>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</si>
  <si>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</si>
  <si>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</si>
  <si>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</si>
  <si>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</si>
  <si>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</si>
  <si>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</si>
  <si>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</si>
  <si>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</si>
  <si>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</si>
  <si>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</si>
  <si>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</si>
  <si>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</si>
  <si>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</si>
  <si>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</si>
  <si>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</si>
  <si>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</si>
  <si>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</si>
  <si>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</si>
  <si>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</si>
  <si>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</si>
  <si>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</si>
  <si>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</si>
  <si>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</si>
  <si>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</si>
  <si>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</si>
  <si>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</si>
  <si>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</si>
  <si>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</si>
  <si>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</si>
  <si>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</si>
  <si>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</si>
  <si>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</si>
  <si>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</si>
  <si>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</si>
  <si>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</si>
  <si>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</si>
  <si>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</si>
  <si>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</si>
  <si>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</si>
  <si>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</si>
  <si>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</si>
  <si>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</si>
  <si>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</si>
  <si>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</si>
  <si>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</si>
  <si>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</si>
  <si>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</si>
  <si>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</si>
  <si>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</si>
  <si>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</si>
  <si>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</si>
  <si>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</si>
  <si>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</si>
  <si>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</si>
  <si>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</si>
  <si>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</si>
  <si>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</si>
  <si>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</si>
  <si>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</si>
  <si>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</si>
  <si>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</si>
  <si>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</si>
  <si>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</si>
  <si>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</si>
  <si>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</si>
  <si>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</si>
  <si>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</si>
  <si>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</si>
  <si>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</si>
  <si>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</si>
  <si>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</si>
  <si>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</si>
  <si>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</si>
  <si>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</si>
  <si>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</si>
  <si>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>unidade</t>
  </si>
  <si>
    <t>consumo ARP 0025/2018</t>
  </si>
  <si>
    <t>0027/2018</t>
  </si>
  <si>
    <t>PMDF - POLÍCIA MILITAR DO DISTRITO FEDERAL</t>
  </si>
  <si>
    <t>RA-II - ADMINISTRAÇÃO REGIONAL DO GAMA</t>
  </si>
  <si>
    <t>RA-III - ADMINISTRAÇÃO REGIONAL DE TAGUATINGA</t>
  </si>
  <si>
    <t>RA-IV - ADMINISTRAÇÃO REGIONAL DE BRAZLÂNDIA</t>
  </si>
  <si>
    <t>RA-V - ADMINISTRAÇÃO REGIONAL DE SOBRADINHO</t>
  </si>
  <si>
    <t>RA-VI - ADMINISTRAÇÃO REGIONAL DE PLANALTINA</t>
  </si>
  <si>
    <t>RA-VIII - ADMINISTRAÇÃO REGIONAL DO NÚCLEO BANDEIRANTE</t>
  </si>
  <si>
    <t>RA-IX - ADMINISTRAÇÃO REGIONAL DE CEILÂNDIA</t>
  </si>
  <si>
    <t>RA-VII - ADMINISTRAÇÃO REGIONAL DO PARANOÁ</t>
  </si>
  <si>
    <t>RA-XII - ADMINISTRAÇÃO REGIONAL DE SAMAMBAIA</t>
  </si>
  <si>
    <t>RA-XIX - ADMINISTRAÇÃO REGIONAL DA CANDANGOLÂNDIA</t>
  </si>
  <si>
    <t>RA-XVII - ADMINISTRAÇÃO REGIONAL DO RIACHO FUNDO I</t>
  </si>
  <si>
    <t>SELDF - SECRETARIA DE ESTADO DE ESPORTE E LAZER DO DISTRITO FEDERAL</t>
  </si>
  <si>
    <t>SEMA - SECRETARIA DE ESTADO DO MEIO AMBIENTE DO DISTRITO FEDERAL</t>
  </si>
  <si>
    <t>RA-XIII - ADMINISTRAÇÃO REGIONAL DE SANTA MARIA</t>
  </si>
  <si>
    <t>RA-XXI - ADMINISTRAÇÃO REGIONAL DO RIACHO FUNDO II</t>
  </si>
  <si>
    <t>RA-XXVI - ADMINISTRAÇÃO REGIONAL DE SOBRADINHO II</t>
  </si>
  <si>
    <t>RA-X - ADMINISTRAÇÃO REGIONAL DO GUARÁ</t>
  </si>
  <si>
    <t>RA-XIV - ADMINISTRAÇÃO REGIONAL DE SÃO SEBASTIÃO</t>
  </si>
  <si>
    <t>RA-XXVIII - ADMINISTRAÇÃO REGIONAL DO ITAPOÃ</t>
  </si>
  <si>
    <t>RA-XXIII - ADMINISTRAÇÃO REGIONAL DO VARJÃO</t>
  </si>
  <si>
    <t>CACI - CASA CIVIL DO DISTRITO FEDERAL</t>
  </si>
  <si>
    <t>SEJUS - SECRETARIA DE ESTADO DE JUSTIÇA E CIDADANIA DO DISTRITO FEDERAL</t>
  </si>
  <si>
    <t>RA-XXXI - ADMINISTRAÇÃO REGIONAL DA FERCAL</t>
  </si>
  <si>
    <t>PROC. SEI Nº 00040-00008541/2019-55</t>
  </si>
  <si>
    <t>Dia 09/04/2019</t>
  </si>
  <si>
    <t>3.3.90.31.04.01.0014.000005-01</t>
  </si>
  <si>
    <t>Tróféu, 20x10x4</t>
  </si>
  <si>
    <t>TROFÉU,Descrição: composto por coluna de madeira de reflorestamento, com aplique de peça fundida em latão com acabamento polido e envernizado (tocha), base madeira de reflorestamento dupla com 20 cm comprimento, 10 cm de largura e 4 cm de altura, com plaqueta de latão na base com 7 cm x 1,5 cm, altura 30 cm, Características Adicionais: demais especificações conforme Termo de Referência.</t>
  </si>
  <si>
    <t>3.3.90.31.04.01.0014.000006-01</t>
  </si>
  <si>
    <t>Troféu, 16x9x2</t>
  </si>
  <si>
    <t>3.3.90.31.04.01.0014.000007-01 </t>
  </si>
  <si>
    <t>Troféu, 13x8x2</t>
  </si>
  <si>
    <t>TROFÉU,Descrição: composto por coluna de madeira de reflorestamento, com aplique de peça fundida em latão com acabamento polido e envernizado (tocha), base madeira de reflorestamento dupla com 13 cm comprimento, 08 cm de largura e 2 cm de altura, com plaqueta de latão na base com 7 cm x 1,5 cm, altura 20 cm, Características Adicionais: demais especificações conforme Termo de Referência.</t>
  </si>
  <si>
    <t>TROFÉU,Descrição: composto por coluna de madeira de reflorestamento, com aplique de peça fundida em latão com acabamento polido e envernizado (tocha), base madeira de reflorestamento dupla com 10 cm comprimento, 08 cm de largura e 2 cm de altura, com plaqueta de latão na base com 7 cm x 1,5 cm, altura 15 cm, Características Adicionais: demais especificações conforme Termo de Referência.</t>
  </si>
  <si>
    <t>3.3.90.31.04.01.0014.000009-01</t>
  </si>
  <si>
    <t>Troféu, 10x8x2, Altura: 12 cm</t>
  </si>
  <si>
    <t>TROFÉU,Descrição: composto por coluna de madeira de reflorestamento, com aplique de peça fundida em latão com acabamento polido e envernizado (tocha), base madeira de reflorestamento dupla com 10 cm comprimento, 08 cm de largura e 2 cm de altura, com plaqueta de latão na base com 7 cm x 1,5 cm, altura 12 cm, Características Adicionais: demais especificações conforme Termo de Referência.</t>
  </si>
  <si>
    <t>3.3.90.31.04.01.0002.000154-01</t>
  </si>
  <si>
    <t>Medalha, Ouro, Diâmetro: 9 a 10 cm</t>
  </si>
  <si>
    <t>MEDALHA,Material: fundida em Zamack, com acabamento de superfície ouro, dupla face, espessura de 3 a 4mm, diâmetro de 9 a 10cm, acabamento em resina epóxi, fita em poliéster com 2,2cm de largura e 80cm de comprimento, Características Adicionais: demais especificações conforme Termo de Referência.</t>
  </si>
  <si>
    <t>3.3.90.31.04.01.0002.000155-01</t>
  </si>
  <si>
    <t>Medalha, Prata, Diâmetro: 9 a 10 cm</t>
  </si>
  <si>
    <t>MEDALHA,Material: fundida em Zamack, com acabamento de superfície prata, dupla face, espessura de 3 a 4mm, diâmetro de 9 a 10cm, acabamento em resina epóxi, fita em poliéster com 2,2cm de largura e 80cm de comprimento, Características Adicionais: demais especificações conforme Termo de Referência.</t>
  </si>
  <si>
    <t>3.3.90.31.04.01.0002.000156-01</t>
  </si>
  <si>
    <t>Medalha, Bronze, Diâmetro: 9 a 10 cm</t>
  </si>
  <si>
    <t>MEDALHA,Material: fundida em Zamack, com acabamento de superfície bronze, dupla face, espessura de 3 a 4mm, diâmetro de 9 a 10cm, acabamento em resina epóxi, fita em poliéster com 2,2cm de largura e 80cm de comprimento, Características Adicionais: demais especificações conforme Termo de Referência.</t>
  </si>
  <si>
    <t>3.3.90.31.04.01.0002.000157-01</t>
  </si>
  <si>
    <t>Medalha, Ouro, Diâmetro 6 a 7 cm</t>
  </si>
  <si>
    <t>MEDALHA,Material: fundida em Zamack, com acabamento de superfície ouro, dupla face, espessura de 3 a 4mm, diâmetro de 6 a 7cm, acabamento em resina epóxi, fita em poliéster com 2,2cm de largura e 80cm de comprimento, Características Adicionais: demais especificações conforme Termo de Referência.</t>
  </si>
  <si>
    <t>3.3.90.31.04.01.0002.000158-01</t>
  </si>
  <si>
    <t>Medalha, Prata, Diâmetro: 6 a 7 cm</t>
  </si>
  <si>
    <t>MEDALHA,Material: fundida em Zamack, com acabamento de superfície prata, dupla face, espessura de 3 a 4mm, diâmetro de 6 a 7cm, acabamento em resina epóxi, fita em poliéster com 2,2cm de largura e 80cm de comprimento, Características Adicionais: demais especificações conforme Termo de Referência.</t>
  </si>
  <si>
    <t>3.3.90.31.04.01.0002.000159-01</t>
  </si>
  <si>
    <t>Medalha, Bronze, Diâmetro: 6 a 7 cm</t>
  </si>
  <si>
    <t>MEDALHA,Material: fundida em Zamack, com acabamento de superfície bronze, dupla face, espessura de 3 a 4mm, diâmetro de 6 a 7cm, acabamento em resina epóxi, fita em poliéster com 2,2cm de largura e 80cm de comprimento, Características Adicionais: demais especificações conforme Termo de Referência.</t>
  </si>
  <si>
    <t>3.3.90.31.04.01.0002.000160-01</t>
  </si>
  <si>
    <t>Medalha, Ouro, Diâmetro 5 a 6 cm</t>
  </si>
  <si>
    <t>MEDALHA,Material: fundida em Zamack, com acabamento de superfície ouro, dupla face, espessura de 3 a 4mm, diâmetro de 5 a 6cm cunhada e sem resina. Fita em poliéster com 2,2cm de largura e 80cm de comprimento, Características Adicionais: demais especificações conforme Termo de Referência.</t>
  </si>
  <si>
    <t>3.3.90.31.04.01.0002.000161-01</t>
  </si>
  <si>
    <t>Medalha, Prata, Diâmetro 5 a 6 cm</t>
  </si>
  <si>
    <t>MEDALHA,Material: fundida em Zamack, acabamento de superfície prata, dupla face, espessura de 3 a 4mm, diâmetro de 5 a 6cm cunhada e sem resina. Fita em poliéster com 2,2cm de largura e 80cm de comprimento, Características Adicionais: demais especificações conforme Termo de Referência.</t>
  </si>
  <si>
    <t>3.3.90.31.04.01.0002.000162-01</t>
  </si>
  <si>
    <t>Medalha, Bronze, Diâmetro 5 a 6 cm</t>
  </si>
  <si>
    <t>MEDALHA,Material: fundida em Zamack, com acabamento de superfície bronze, dupla face, espessura de 3 a 4mm, diâmetro de 5 a 6 cm cunhada e sem resina. Fita em poliéster com 2,2cm de largura e 80cm de comprimento, Características Adicionais: demais especificações conforme Termo de Referência.</t>
  </si>
  <si>
    <t>Troféu, 10x8x2, Altura: 15 cm</t>
  </si>
  <si>
    <t>3.3.90.31.04.01.0002.000156-01 - 54</t>
  </si>
  <si>
    <t>3.3.90.31.04.01.0002.000156-01 - 131</t>
  </si>
  <si>
    <t>3.3.90.31.04.01.0002.000156-01 - 132</t>
  </si>
  <si>
    <t>3.3.90.31.04.01.0002.000156-01 - 133</t>
  </si>
  <si>
    <t>3.3.90.31.04.01.0002.000156-01 - 134</t>
  </si>
  <si>
    <t>3.3.90.31.04.01.0002.000156-01 - 135</t>
  </si>
  <si>
    <t>3.3.90.31.04.01.0002.000156-01 - 136</t>
  </si>
  <si>
    <t>3.3.90.31.04.01.0002.000156-01 - 138</t>
  </si>
  <si>
    <t>3.3.90.31.04.01.0002.000156-01 - 140</t>
  </si>
  <si>
    <t>3.3.90.31.04.01.0002.000156-01 - 142</t>
  </si>
  <si>
    <t>3.3.90.31.04.01.0002.000156-01 - 147</t>
  </si>
  <si>
    <t>3.3.90.31.04.01.0002.000156-01 - 148</t>
  </si>
  <si>
    <t>3.3.90.31.04.01.0002.000156-01 - 220</t>
  </si>
  <si>
    <t>3.3.90.31.04.01.0002.000156-01 - 393</t>
  </si>
  <si>
    <t>3.3.90.31.04.01.0002.000154-01 - 54</t>
  </si>
  <si>
    <t>3.3.90.31.04.01.0002.000154-01 - 131</t>
  </si>
  <si>
    <t>3.3.90.31.04.01.0002.000154-01 - 132</t>
  </si>
  <si>
    <t>3.3.90.31.04.01.0002.000154-01 - 133</t>
  </si>
  <si>
    <t>3.3.90.31.04.01.0002.000154-01 - 134</t>
  </si>
  <si>
    <t>3.3.90.31.04.01.0002.000154-01 - 135</t>
  </si>
  <si>
    <t>3.3.90.31.04.01.0002.000154-01 - 136</t>
  </si>
  <si>
    <t>3.3.90.31.04.01.0002.000154-01 - 138</t>
  </si>
  <si>
    <t>3.3.90.31.04.01.0002.000154-01 - 140</t>
  </si>
  <si>
    <t>3.3.90.31.04.01.0002.000154-01 - 142</t>
  </si>
  <si>
    <t>3.3.90.31.04.01.0002.000154-01 - 143</t>
  </si>
  <si>
    <t>3.3.90.31.04.01.0002.000154-01 - 147</t>
  </si>
  <si>
    <t>3.3.90.31.04.01.0002.000154-01 - 148</t>
  </si>
  <si>
    <t>3.3.90.31.04.01.0002.000154-01 - 220</t>
  </si>
  <si>
    <t>3.3.90.31.04.01.0002.000154-01 - 301</t>
  </si>
  <si>
    <t>3.3.90.31.04.01.0002.000154-01 - 304</t>
  </si>
  <si>
    <t>3.3.90.31.04.01.0002.000154-01 - 393</t>
  </si>
  <si>
    <t>3.3.90.31.04.01.0002.000155-01 - 54</t>
  </si>
  <si>
    <t>3.3.90.31.04.01.0002.000155-01 - 131</t>
  </si>
  <si>
    <t>3.3.90.31.04.01.0002.000155-01 - 132</t>
  </si>
  <si>
    <t>3.3.90.31.04.01.0002.000155-01 - 133</t>
  </si>
  <si>
    <t>3.3.90.31.04.01.0002.000155-01 - 134</t>
  </si>
  <si>
    <t>3.3.90.31.04.01.0002.000155-01 - 135</t>
  </si>
  <si>
    <t>3.3.90.31.04.01.0002.000155-01 - 136</t>
  </si>
  <si>
    <t>3.3.90.31.04.01.0002.000155-01 - 138</t>
  </si>
  <si>
    <t>3.3.90.31.04.01.0002.000155-01 - 140</t>
  </si>
  <si>
    <t>3.3.90.31.04.01.0002.000155-01 - 142</t>
  </si>
  <si>
    <t>3.3.90.31.04.01.0002.000155-01 - 143</t>
  </si>
  <si>
    <t>3.3.90.31.04.01.0002.000155-01 - 147</t>
  </si>
  <si>
    <t>3.3.90.31.04.01.0002.000155-01 - 148</t>
  </si>
  <si>
    <t>3.3.90.31.04.01.0002.000155-01 - 220</t>
  </si>
  <si>
    <t>3.3.90.31.04.01.0002.000155-01 - 393</t>
  </si>
  <si>
    <t>3.3.90.31.04.01.0002.000159-01 - 131</t>
  </si>
  <si>
    <t>3.3.90.31.04.01.0002.000159-01 - 133</t>
  </si>
  <si>
    <t>3.3.90.31.04.01.0002.000159-01 - 134</t>
  </si>
  <si>
    <t>3.3.90.31.04.01.0002.000159-01 - 136</t>
  </si>
  <si>
    <t>3.3.90.31.04.01.0002.000159-01 - 137</t>
  </si>
  <si>
    <t>3.3.90.31.04.01.0002.000159-01 - 142</t>
  </si>
  <si>
    <t>3.3.90.31.04.01.0002.000159-01 - 144</t>
  </si>
  <si>
    <t>3.3.90.31.04.01.0002.000159-01 - 147</t>
  </si>
  <si>
    <t>3.3.90.31.04.01.0002.000159-01 - 148</t>
  </si>
  <si>
    <t>3.3.90.31.04.01.0002.000159-01 - 220</t>
  </si>
  <si>
    <t>3.3.90.31.04.01.0002.000159-01 - 308</t>
  </si>
  <si>
    <t>3.3.90.31.04.01.0002.000157-01 - 131</t>
  </si>
  <si>
    <t>3.3.90.31.04.01.0002.000157-01 - 133</t>
  </si>
  <si>
    <t>3.3.90.31.04.01.0002.000157-01 - 134</t>
  </si>
  <si>
    <t>3.3.90.31.04.01.0002.000157-01 - 136</t>
  </si>
  <si>
    <t>3.3.90.31.04.01.0002.000157-01 - 137</t>
  </si>
  <si>
    <t>3.3.90.31.04.01.0002.000157-01 - 142</t>
  </si>
  <si>
    <t>3.3.90.31.04.01.0002.000157-01 - 144</t>
  </si>
  <si>
    <t>3.3.90.31.04.01.0002.000157-01 - 147</t>
  </si>
  <si>
    <t>3.3.90.31.04.01.0002.000157-01 - 148</t>
  </si>
  <si>
    <t>3.3.90.31.04.01.0002.000157-01 - 220</t>
  </si>
  <si>
    <t>3.3.90.31.04.01.0002.000157-01 - 308</t>
  </si>
  <si>
    <t>3.3.90.31.04.01.0002.000158-01 - 131</t>
  </si>
  <si>
    <t>3.3.90.31.04.01.0002.000158-01 - 133</t>
  </si>
  <si>
    <t>3.3.90.31.04.01.0002.000158-01 - 134</t>
  </si>
  <si>
    <t>3.3.90.31.04.01.0002.000158-01 - 136</t>
  </si>
  <si>
    <t>3.3.90.31.04.01.0002.000158-01 - 137</t>
  </si>
  <si>
    <t>3.3.90.31.04.01.0002.000158-01 - 142</t>
  </si>
  <si>
    <t>3.3.90.31.04.01.0002.000158-01 - 143</t>
  </si>
  <si>
    <t>3.3.90.31.04.01.0002.000158-01 - 147</t>
  </si>
  <si>
    <t>3.3.90.31.04.01.0002.000158-01 - 148</t>
  </si>
  <si>
    <t>3.3.90.31.04.01.0002.000158-01 - 220</t>
  </si>
  <si>
    <t>3.3.90.31.04.01.0002.000158-01 - 308</t>
  </si>
  <si>
    <t>3.3.90.31.04.01.0002.000162-01 - 134</t>
  </si>
  <si>
    <t>3.3.90.31.04.01.0002.000162-01 - 135</t>
  </si>
  <si>
    <t>3.3.90.31.04.01.0002.000162-01 - 136</t>
  </si>
  <si>
    <t>3.3.90.31.04.01.0002.000162-01 - 137</t>
  </si>
  <si>
    <t>3.3.90.31.04.01.0002.000162-01 - 138</t>
  </si>
  <si>
    <t>3.3.90.31.04.01.0002.000162-01 - 142</t>
  </si>
  <si>
    <t>3.3.90.31.04.01.0002.000162-01 - 147</t>
  </si>
  <si>
    <t>3.3.90.31.04.01.0002.000162-01 - 220</t>
  </si>
  <si>
    <t>3.3.90.31.04.01.0002.000162-01 - 303</t>
  </si>
  <si>
    <t>3.3.90.31.04.01.0002.000162-01 - 2</t>
  </si>
  <si>
    <t>3.3.90.31.04.01.0002.000162-01 - 400</t>
  </si>
  <si>
    <t>3.3.90.31.04.01.0002.000160-01 - 134</t>
  </si>
  <si>
    <t>3.3.90.31.04.01.0002.000160-01 - 136</t>
  </si>
  <si>
    <t>3.3.90.31.04.01.0002.000160-01 - 137</t>
  </si>
  <si>
    <t>3.3.90.31.04.01.0002.000160-01 - 142</t>
  </si>
  <si>
    <t>3.3.90.31.04.01.0002.000160-01 - 144</t>
  </si>
  <si>
    <t>3.3.90.31.04.01.0002.000160-01 - 147</t>
  </si>
  <si>
    <t>3.3.90.31.04.01.0002.000160-01 - 148</t>
  </si>
  <si>
    <t>3.3.90.31.04.01.0002.000160-01 - 220</t>
  </si>
  <si>
    <t>3.3.90.31.04.01.0002.000160-01 - 303</t>
  </si>
  <si>
    <t>3.3.90.31.04.01.0002.000160-01 - 304</t>
  </si>
  <si>
    <t>3.3.90.31.04.01.0002.000160-01 - 367</t>
  </si>
  <si>
    <t>3.3.90.31.04.01.0002.000160-01 - 2</t>
  </si>
  <si>
    <t>3.3.90.31.04.01.0002.000160-01 - 400</t>
  </si>
  <si>
    <t>3.3.90.31.04.01.0002.000161-01 - 134</t>
  </si>
  <si>
    <t>3.3.90.31.04.01.0002.000161-01 - 136</t>
  </si>
  <si>
    <t>3.3.90.31.04.01.0002.000161-01 - 137</t>
  </si>
  <si>
    <t>3.3.90.31.04.01.0002.000161-01 - 138</t>
  </si>
  <si>
    <t>3.3.90.31.04.01.0002.000161-01 - 142</t>
  </si>
  <si>
    <t>3.3.90.31.04.01.0002.000161-01 - 147</t>
  </si>
  <si>
    <t>3.3.90.31.04.01.0002.000161-01 - 220</t>
  </si>
  <si>
    <t>3.3.90.31.04.01.0002.000161-01 - 301</t>
  </si>
  <si>
    <t>3.3.90.31.04.01.0002.000161-01 - 2</t>
  </si>
  <si>
    <t>3.3.90.31.04.01.0002.000161-01 - 400</t>
  </si>
  <si>
    <t>3.3.90.31.04.01.0014.000009-01 - 54</t>
  </si>
  <si>
    <t>3.3.90.31.04.01.0014.000009-01 - 136</t>
  </si>
  <si>
    <t>3.3.90.31.04.01.0014.000009-01 - 142</t>
  </si>
  <si>
    <t>3.3.90.31.04.01.0014.000009-01 - 144</t>
  </si>
  <si>
    <t>3.3.90.31.04.01.0014.000009-01 - 220</t>
  </si>
  <si>
    <t>3.3.90.31.04.01.0014.000009-01 - 304</t>
  </si>
  <si>
    <t>3.3.90.31.04.01.0014.000009-01 - 2</t>
  </si>
  <si>
    <t>3.3.90.31.04.01.0014.000007-01  - 131</t>
  </si>
  <si>
    <t>3.3.90.31.04.01.0014.000007-01  - 133</t>
  </si>
  <si>
    <t>3.3.90.31.04.01.0014.000007-01  - 136</t>
  </si>
  <si>
    <t>3.3.90.31.04.01.0014.000007-01  - 137</t>
  </si>
  <si>
    <t>3.3.90.31.04.01.0014.000007-01  - 140</t>
  </si>
  <si>
    <t>3.3.90.31.04.01.0014.000007-01  - 142</t>
  </si>
  <si>
    <t>3.3.90.31.04.01.0014.000007-01  - 144</t>
  </si>
  <si>
    <t>3.3.90.31.04.01.0014.000007-01  - 147</t>
  </si>
  <si>
    <t>3.3.90.31.04.01.0014.000007-01  - 148</t>
  </si>
  <si>
    <t>3.3.90.31.04.01.0014.000007-01  - 220</t>
  </si>
  <si>
    <t>3.3.90.31.04.01.0014.000007-01  - 393</t>
  </si>
  <si>
    <t>3.3.90.31.04.01.0014.000006-01 - 131</t>
  </si>
  <si>
    <t>3.3.90.31.04.01.0014.000006-01 - 132</t>
  </si>
  <si>
    <t>3.3.90.31.04.01.0014.000006-01 - 133</t>
  </si>
  <si>
    <t>3.3.90.31.04.01.0014.000006-01 - 134</t>
  </si>
  <si>
    <t>3.3.90.31.04.01.0014.000006-01 - 136</t>
  </si>
  <si>
    <t>3.3.90.31.04.01.0014.000006-01 - 137</t>
  </si>
  <si>
    <t>3.3.90.31.04.01.0014.000006-01 - 142</t>
  </si>
  <si>
    <t>3.3.90.31.04.01.0014.000006-01 - 143</t>
  </si>
  <si>
    <t>3.3.90.31.04.01.0014.000006-01 - 147</t>
  </si>
  <si>
    <t>3.3.90.31.04.01.0014.000006-01 - 220</t>
  </si>
  <si>
    <t>3.3.90.31.04.01.0014.000006-01 - 301</t>
  </si>
  <si>
    <t>3.3.90.31.04.01.0014.000006-01 - 308</t>
  </si>
  <si>
    <t>3.3.90.31.04.01.0014.000006-01 - 393</t>
  </si>
  <si>
    <t>3.3.90.31.04.01.0014.000005-01 - 131</t>
  </si>
  <si>
    <t>3.3.90.31.04.01.0014.000005-01 - 132</t>
  </si>
  <si>
    <t>3.3.90.31.04.01.0014.000005-01 - 133</t>
  </si>
  <si>
    <t>3.3.90.31.04.01.0014.000005-01 - 134</t>
  </si>
  <si>
    <t>3.3.90.31.04.01.0014.000005-01 - 136</t>
  </si>
  <si>
    <t>3.3.90.31.04.01.0014.000005-01 - 137</t>
  </si>
  <si>
    <t>3.3.90.31.04.01.0014.000005-01 - 142</t>
  </si>
  <si>
    <t>3.3.90.31.04.01.0014.000005-01 - 143</t>
  </si>
  <si>
    <t>3.3.90.31.04.01.0014.000005-01 - 144</t>
  </si>
  <si>
    <t>3.3.90.31.04.01.0014.000005-01 - 147</t>
  </si>
  <si>
    <t>3.3.90.31.04.01.0014.000005-01 - 148</t>
  </si>
  <si>
    <t>3.3.90.31.04.01.0014.000005-01 - 220</t>
  </si>
  <si>
    <t>3.3.90.31.04.01.0014.000005-01 - 301</t>
  </si>
  <si>
    <t>3.3.90.31.04.01.0014.000005-01 - 308</t>
  </si>
  <si>
    <t>3.3.90.31.04.01.0014.000005-01 - 393</t>
  </si>
  <si>
    <t>3.3.90.31.04.01.0014.000008-01</t>
  </si>
  <si>
    <t>3.3.90.31.04.01.0014.000008-01 - 54</t>
  </si>
  <si>
    <t>3.3.90.31.04.01.0014.000008-01 - 136</t>
  </si>
  <si>
    <t>3.3.90.31.04.01.0014.000008-01 - 137</t>
  </si>
  <si>
    <t>3.3.90.31.04.01.0014.000008-01 - 142</t>
  </si>
  <si>
    <t>3.3.90.31.04.01.0014.000008-01 - 144</t>
  </si>
  <si>
    <t>3.3.90.31.04.01.0014.000008-01 - 148</t>
  </si>
  <si>
    <t>3.3.90.31.04.01.0014.000008-01 - 220</t>
  </si>
  <si>
    <r>
      <t>PLS Nº 0023</t>
    </r>
    <r>
      <rPr>
        <b/>
        <sz val="12"/>
        <rFont val="Calibri"/>
        <family val="2"/>
        <scheme val="minor"/>
      </rPr>
      <t>/20</t>
    </r>
    <r>
      <rPr>
        <b/>
        <sz val="12"/>
        <color theme="1"/>
        <rFont val="Calibri"/>
        <family val="2"/>
        <scheme val="minor"/>
      </rPr>
      <t>19 v.2</t>
    </r>
  </si>
  <si>
    <t>TROFÉU,Descrição: composto por coluna de madeira de reflorestamento, com aplique de peça fundida em latão com acabamento polido e envernizado (tocha), base madeira de reflorestamento dupla com 16 cm comprimento, 09 cm de largura e 2 cm de altura, com plaqueta de latão na base com 7 cm x 1,5 cm, altura 25 cm, Características Adicionais: demais especificações conforme Termo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</si>
</sst>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left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3" fontId="0" fillId="5" borderId="6" xfId="2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/>
      <protection locked="0"/>
    </xf>
    <xf numFmtId="3" fontId="0" fillId="5" borderId="6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7" borderId="0" xfId="22" applyFill="1">
      <alignment/>
      <protection/>
    </xf>
    <xf numFmtId="0" fontId="0" fillId="8" borderId="0" xfId="22" applyFill="1">
      <alignment/>
      <protection/>
    </xf>
    <xf numFmtId="0" fontId="4" fillId="0" borderId="6" xfId="0" applyFont="1" applyBorder="1" applyAlignment="1">
      <alignment horizontal="center"/>
    </xf>
    <xf numFmtId="9" fontId="0" fillId="5" borderId="7" xfId="2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0" fillId="0" borderId="6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5" fillId="4" borderId="18" xfId="0" applyFont="1" applyFill="1" applyBorder="1" applyAlignment="1" applyProtection="1">
      <alignment horizontal="right" vertical="center" wrapText="1"/>
      <protection/>
    </xf>
    <xf numFmtId="0" fontId="5" fillId="4" borderId="19" xfId="0" applyFont="1" applyFill="1" applyBorder="1" applyAlignment="1" applyProtection="1">
      <alignment horizontal="right" vertical="center" wrapText="1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2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4" fontId="2" fillId="4" borderId="17" xfId="0" applyNumberFormat="1" applyFont="1" applyFill="1" applyBorder="1" applyAlignment="1" applyProtection="1">
      <alignment horizontal="center" vertical="center"/>
      <protection/>
    </xf>
    <xf numFmtId="165" fontId="2" fillId="4" borderId="10" xfId="0" applyNumberFormat="1" applyFont="1" applyFill="1" applyBorder="1" applyAlignment="1" applyProtection="1">
      <alignment horizontal="center" vertical="center"/>
      <protection/>
    </xf>
    <xf numFmtId="165" fontId="2" fillId="4" borderId="12" xfId="0" applyNumberFormat="1" applyFont="1" applyFill="1" applyBorder="1" applyAlignment="1" applyProtection="1">
      <alignment horizontal="center" vertical="center"/>
      <protection/>
    </xf>
    <xf numFmtId="165" fontId="2" fillId="4" borderId="15" xfId="0" applyNumberFormat="1" applyFont="1" applyFill="1" applyBorder="1" applyAlignment="1" applyProtection="1">
      <alignment horizontal="center" vertical="center"/>
      <protection/>
    </xf>
    <xf numFmtId="165" fontId="2" fillId="4" borderId="17" xfId="0" applyNumberFormat="1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left" vertical="top" wrapText="1"/>
      <protection/>
    </xf>
    <xf numFmtId="0" fontId="5" fillId="4" borderId="19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zoomScale="80" zoomScaleNormal="80" workbookViewId="0" topLeftCell="A1">
      <selection activeCell="A2" sqref="A2"/>
    </sheetView>
  </sheetViews>
  <sheetFormatPr defaultColWidth="9.140625" defaultRowHeight="15"/>
  <cols>
    <col min="1" max="1" width="34.00390625" style="0" customWidth="1"/>
    <col min="2" max="2" width="39.421875" style="1" customWidth="1"/>
    <col min="3" max="3" width="31.00390625" style="26" customWidth="1"/>
    <col min="4" max="4" width="64.140625" style="26" customWidth="1"/>
    <col min="5" max="5" width="16.140625" style="1" customWidth="1"/>
    <col min="6" max="6" width="12.421875" style="1" bestFit="1" customWidth="1"/>
    <col min="7" max="7" width="39.57421875" style="26" customWidth="1"/>
    <col min="8" max="8" width="23.28125" style="1" customWidth="1"/>
    <col min="9" max="9" width="19.140625" style="1" customWidth="1"/>
    <col min="10" max="10" width="12.140625" style="1" bestFit="1" customWidth="1"/>
    <col min="11" max="16384" width="9.140625" style="1" customWidth="1"/>
  </cols>
  <sheetData>
    <row r="1" spans="1:10" ht="31.5">
      <c r="A1" s="32" t="s">
        <v>0</v>
      </c>
      <c r="B1" s="32" t="s">
        <v>1</v>
      </c>
      <c r="C1" s="32" t="s">
        <v>2</v>
      </c>
      <c r="D1" s="32" t="s">
        <v>3</v>
      </c>
      <c r="E1" s="32" t="s">
        <v>66</v>
      </c>
      <c r="F1" s="33" t="s">
        <v>4</v>
      </c>
      <c r="G1" s="32" t="s">
        <v>5</v>
      </c>
      <c r="H1" s="34" t="s">
        <v>128</v>
      </c>
      <c r="I1" s="34" t="s">
        <v>6</v>
      </c>
      <c r="J1" s="32" t="s">
        <v>43</v>
      </c>
    </row>
    <row r="2" spans="1:10" ht="94.5">
      <c r="A2" s="29" t="s">
        <v>174</v>
      </c>
      <c r="B2" s="36" t="s">
        <v>196</v>
      </c>
      <c r="C2" s="29" t="s">
        <v>175</v>
      </c>
      <c r="D2" s="28" t="s">
        <v>176</v>
      </c>
      <c r="E2" s="35" t="s">
        <v>127</v>
      </c>
      <c r="F2" s="35">
        <v>54</v>
      </c>
      <c r="G2" s="29" t="s">
        <v>130</v>
      </c>
      <c r="H2" s="42">
        <v>4000</v>
      </c>
      <c r="I2" s="42">
        <v>4000</v>
      </c>
      <c r="J2" s="35" t="s">
        <v>129</v>
      </c>
    </row>
    <row r="3" spans="1:10" ht="94.5">
      <c r="A3" s="29" t="s">
        <v>174</v>
      </c>
      <c r="B3" s="36" t="s">
        <v>197</v>
      </c>
      <c r="C3" s="29" t="s">
        <v>175</v>
      </c>
      <c r="D3" s="28" t="s">
        <v>176</v>
      </c>
      <c r="E3" s="35" t="s">
        <v>127</v>
      </c>
      <c r="F3" s="35">
        <v>131</v>
      </c>
      <c r="G3" s="29" t="s">
        <v>131</v>
      </c>
      <c r="H3" s="42">
        <v>0</v>
      </c>
      <c r="I3" s="42">
        <v>0</v>
      </c>
      <c r="J3" s="35" t="s">
        <v>129</v>
      </c>
    </row>
    <row r="4" spans="1:10" ht="94.5">
      <c r="A4" s="29" t="s">
        <v>174</v>
      </c>
      <c r="B4" s="36" t="s">
        <v>198</v>
      </c>
      <c r="C4" s="29" t="s">
        <v>175</v>
      </c>
      <c r="D4" s="28" t="s">
        <v>176</v>
      </c>
      <c r="E4" s="35" t="s">
        <v>127</v>
      </c>
      <c r="F4" s="35">
        <v>132</v>
      </c>
      <c r="G4" s="29" t="s">
        <v>132</v>
      </c>
      <c r="H4" s="42">
        <v>0</v>
      </c>
      <c r="I4" s="42">
        <v>0</v>
      </c>
      <c r="J4" s="35" t="s">
        <v>129</v>
      </c>
    </row>
    <row r="5" spans="1:10" ht="94.5">
      <c r="A5" s="29" t="s">
        <v>174</v>
      </c>
      <c r="B5" s="36" t="s">
        <v>199</v>
      </c>
      <c r="C5" s="29" t="s">
        <v>175</v>
      </c>
      <c r="D5" s="28" t="s">
        <v>176</v>
      </c>
      <c r="E5" s="35" t="s">
        <v>127</v>
      </c>
      <c r="F5" s="35">
        <v>133</v>
      </c>
      <c r="G5" s="29" t="s">
        <v>133</v>
      </c>
      <c r="H5" s="42">
        <v>255</v>
      </c>
      <c r="I5" s="42">
        <v>255</v>
      </c>
      <c r="J5" s="35" t="s">
        <v>129</v>
      </c>
    </row>
    <row r="6" spans="1:10" ht="94.5">
      <c r="A6" s="29" t="s">
        <v>174</v>
      </c>
      <c r="B6" s="36" t="s">
        <v>200</v>
      </c>
      <c r="C6" s="29" t="s">
        <v>175</v>
      </c>
      <c r="D6" s="28" t="s">
        <v>176</v>
      </c>
      <c r="E6" s="35" t="s">
        <v>127</v>
      </c>
      <c r="F6" s="35">
        <v>134</v>
      </c>
      <c r="G6" s="29" t="s">
        <v>134</v>
      </c>
      <c r="H6" s="42">
        <v>0</v>
      </c>
      <c r="I6" s="42">
        <v>0</v>
      </c>
      <c r="J6" s="35" t="s">
        <v>129</v>
      </c>
    </row>
    <row r="7" spans="1:10" ht="94.5">
      <c r="A7" s="29" t="s">
        <v>174</v>
      </c>
      <c r="B7" s="36" t="s">
        <v>201</v>
      </c>
      <c r="C7" s="29" t="s">
        <v>175</v>
      </c>
      <c r="D7" s="28" t="s">
        <v>176</v>
      </c>
      <c r="E7" s="35" t="s">
        <v>127</v>
      </c>
      <c r="F7" s="35">
        <v>135</v>
      </c>
      <c r="G7" s="29" t="s">
        <v>135</v>
      </c>
      <c r="H7" s="42">
        <v>0</v>
      </c>
      <c r="I7" s="42">
        <v>0</v>
      </c>
      <c r="J7" s="35" t="s">
        <v>129</v>
      </c>
    </row>
    <row r="8" spans="1:10" ht="94.5">
      <c r="A8" s="29" t="s">
        <v>174</v>
      </c>
      <c r="B8" s="36" t="s">
        <v>202</v>
      </c>
      <c r="C8" s="29" t="s">
        <v>175</v>
      </c>
      <c r="D8" s="28" t="s">
        <v>176</v>
      </c>
      <c r="E8" s="35" t="s">
        <v>127</v>
      </c>
      <c r="F8" s="35">
        <v>136</v>
      </c>
      <c r="G8" s="29" t="s">
        <v>136</v>
      </c>
      <c r="H8" s="42">
        <v>0</v>
      </c>
      <c r="I8" s="42">
        <v>0</v>
      </c>
      <c r="J8" s="35" t="s">
        <v>129</v>
      </c>
    </row>
    <row r="9" spans="1:10" ht="94.5">
      <c r="A9" s="29" t="s">
        <v>174</v>
      </c>
      <c r="B9" s="36" t="s">
        <v>203</v>
      </c>
      <c r="C9" s="29" t="s">
        <v>175</v>
      </c>
      <c r="D9" s="28" t="s">
        <v>176</v>
      </c>
      <c r="E9" s="35" t="s">
        <v>127</v>
      </c>
      <c r="F9" s="35">
        <v>138</v>
      </c>
      <c r="G9" s="29" t="s">
        <v>137</v>
      </c>
      <c r="H9" s="42">
        <v>200</v>
      </c>
      <c r="I9" s="42">
        <v>200</v>
      </c>
      <c r="J9" s="35" t="s">
        <v>129</v>
      </c>
    </row>
    <row r="10" spans="1:10" ht="94.5">
      <c r="A10" s="29" t="s">
        <v>174</v>
      </c>
      <c r="B10" s="36" t="s">
        <v>204</v>
      </c>
      <c r="C10" s="29" t="s">
        <v>175</v>
      </c>
      <c r="D10" s="28" t="s">
        <v>176</v>
      </c>
      <c r="E10" s="35" t="s">
        <v>127</v>
      </c>
      <c r="F10" s="35">
        <v>140</v>
      </c>
      <c r="G10" s="29" t="s">
        <v>138</v>
      </c>
      <c r="H10" s="42">
        <v>0</v>
      </c>
      <c r="I10" s="42">
        <v>0</v>
      </c>
      <c r="J10" s="35" t="s">
        <v>129</v>
      </c>
    </row>
    <row r="11" spans="1:10" ht="94.5">
      <c r="A11" s="29" t="s">
        <v>174</v>
      </c>
      <c r="B11" s="36" t="s">
        <v>205</v>
      </c>
      <c r="C11" s="29" t="s">
        <v>175</v>
      </c>
      <c r="D11" s="28" t="s">
        <v>176</v>
      </c>
      <c r="E11" s="35" t="s">
        <v>127</v>
      </c>
      <c r="F11" s="35">
        <v>142</v>
      </c>
      <c r="G11" s="29" t="s">
        <v>139</v>
      </c>
      <c r="H11" s="42">
        <v>0</v>
      </c>
      <c r="I11" s="42">
        <v>0</v>
      </c>
      <c r="J11" s="35" t="s">
        <v>129</v>
      </c>
    </row>
    <row r="12" spans="1:10" ht="94.5">
      <c r="A12" s="29" t="s">
        <v>174</v>
      </c>
      <c r="B12" s="36" t="s">
        <v>206</v>
      </c>
      <c r="C12" s="29" t="s">
        <v>175</v>
      </c>
      <c r="D12" s="28" t="s">
        <v>176</v>
      </c>
      <c r="E12" s="35" t="s">
        <v>127</v>
      </c>
      <c r="F12" s="35">
        <v>147</v>
      </c>
      <c r="G12" s="29" t="s">
        <v>140</v>
      </c>
      <c r="H12" s="42">
        <v>0</v>
      </c>
      <c r="I12" s="42">
        <v>0</v>
      </c>
      <c r="J12" s="35" t="s">
        <v>129</v>
      </c>
    </row>
    <row r="13" spans="1:10" ht="94.5">
      <c r="A13" s="29" t="s">
        <v>174</v>
      </c>
      <c r="B13" s="36" t="s">
        <v>207</v>
      </c>
      <c r="C13" s="29" t="s">
        <v>175</v>
      </c>
      <c r="D13" s="28" t="s">
        <v>176</v>
      </c>
      <c r="E13" s="35" t="s">
        <v>127</v>
      </c>
      <c r="F13" s="35">
        <v>148</v>
      </c>
      <c r="G13" s="29" t="s">
        <v>141</v>
      </c>
      <c r="H13" s="42">
        <v>7</v>
      </c>
      <c r="I13" s="42">
        <v>7</v>
      </c>
      <c r="J13" s="35" t="s">
        <v>129</v>
      </c>
    </row>
    <row r="14" spans="1:10" ht="94.5">
      <c r="A14" s="29" t="s">
        <v>174</v>
      </c>
      <c r="B14" s="36" t="s">
        <v>208</v>
      </c>
      <c r="C14" s="29" t="s">
        <v>175</v>
      </c>
      <c r="D14" s="28" t="s">
        <v>176</v>
      </c>
      <c r="E14" s="35" t="s">
        <v>127</v>
      </c>
      <c r="F14" s="35">
        <v>220</v>
      </c>
      <c r="G14" s="29" t="s">
        <v>142</v>
      </c>
      <c r="H14" s="42">
        <v>0</v>
      </c>
      <c r="I14" s="42">
        <v>0</v>
      </c>
      <c r="J14" s="35" t="s">
        <v>129</v>
      </c>
    </row>
    <row r="15" spans="1:10" ht="94.5">
      <c r="A15" s="29" t="s">
        <v>174</v>
      </c>
      <c r="B15" s="36" t="s">
        <v>209</v>
      </c>
      <c r="C15" s="29" t="s">
        <v>175</v>
      </c>
      <c r="D15" s="28" t="s">
        <v>176</v>
      </c>
      <c r="E15" s="35" t="s">
        <v>127</v>
      </c>
      <c r="F15" s="35">
        <v>393</v>
      </c>
      <c r="G15" s="29" t="s">
        <v>143</v>
      </c>
      <c r="H15" s="42">
        <v>0</v>
      </c>
      <c r="I15" s="42">
        <v>0</v>
      </c>
      <c r="J15" s="35" t="s">
        <v>129</v>
      </c>
    </row>
    <row r="16" spans="1:10" ht="94.5">
      <c r="A16" s="35" t="s">
        <v>168</v>
      </c>
      <c r="B16" s="36" t="s">
        <v>210</v>
      </c>
      <c r="C16" s="29" t="s">
        <v>169</v>
      </c>
      <c r="D16" s="28" t="s">
        <v>170</v>
      </c>
      <c r="E16" s="35" t="s">
        <v>127</v>
      </c>
      <c r="F16" s="35">
        <v>54</v>
      </c>
      <c r="G16" s="29" t="s">
        <v>130</v>
      </c>
      <c r="H16" s="42">
        <v>1000</v>
      </c>
      <c r="I16" s="42">
        <v>1000</v>
      </c>
      <c r="J16" s="35" t="s">
        <v>129</v>
      </c>
    </row>
    <row r="17" spans="1:10" ht="94.5">
      <c r="A17" s="35" t="s">
        <v>168</v>
      </c>
      <c r="B17" s="36" t="s">
        <v>211</v>
      </c>
      <c r="C17" s="29" t="s">
        <v>169</v>
      </c>
      <c r="D17" s="28" t="s">
        <v>170</v>
      </c>
      <c r="E17" s="35" t="s">
        <v>127</v>
      </c>
      <c r="F17" s="35">
        <v>131</v>
      </c>
      <c r="G17" s="29" t="s">
        <v>131</v>
      </c>
      <c r="H17" s="42">
        <v>0</v>
      </c>
      <c r="I17" s="42">
        <v>0</v>
      </c>
      <c r="J17" s="35" t="s">
        <v>129</v>
      </c>
    </row>
    <row r="18" spans="1:10" ht="94.5">
      <c r="A18" s="35" t="s">
        <v>168</v>
      </c>
      <c r="B18" s="36" t="s">
        <v>212</v>
      </c>
      <c r="C18" s="29" t="s">
        <v>169</v>
      </c>
      <c r="D18" s="28" t="s">
        <v>170</v>
      </c>
      <c r="E18" s="35" t="s">
        <v>127</v>
      </c>
      <c r="F18" s="35">
        <v>132</v>
      </c>
      <c r="G18" s="29" t="s">
        <v>132</v>
      </c>
      <c r="H18" s="42">
        <v>0</v>
      </c>
      <c r="I18" s="42">
        <v>0</v>
      </c>
      <c r="J18" s="35" t="s">
        <v>129</v>
      </c>
    </row>
    <row r="19" spans="1:10" ht="94.5">
      <c r="A19" s="35" t="s">
        <v>168</v>
      </c>
      <c r="B19" s="36" t="s">
        <v>213</v>
      </c>
      <c r="C19" s="29" t="s">
        <v>169</v>
      </c>
      <c r="D19" s="28" t="s">
        <v>170</v>
      </c>
      <c r="E19" s="35" t="s">
        <v>127</v>
      </c>
      <c r="F19" s="35">
        <v>133</v>
      </c>
      <c r="G19" s="29" t="s">
        <v>133</v>
      </c>
      <c r="H19" s="42">
        <v>255</v>
      </c>
      <c r="I19" s="42">
        <v>255</v>
      </c>
      <c r="J19" s="35" t="s">
        <v>129</v>
      </c>
    </row>
    <row r="20" spans="1:10" ht="94.5">
      <c r="A20" s="35" t="s">
        <v>168</v>
      </c>
      <c r="B20" s="36" t="s">
        <v>214</v>
      </c>
      <c r="C20" s="29" t="s">
        <v>169</v>
      </c>
      <c r="D20" s="28" t="s">
        <v>170</v>
      </c>
      <c r="E20" s="35" t="s">
        <v>127</v>
      </c>
      <c r="F20" s="35">
        <v>134</v>
      </c>
      <c r="G20" s="29" t="s">
        <v>134</v>
      </c>
      <c r="H20" s="42">
        <v>0</v>
      </c>
      <c r="I20" s="42">
        <v>0</v>
      </c>
      <c r="J20" s="35" t="s">
        <v>129</v>
      </c>
    </row>
    <row r="21" spans="1:10" ht="94.5">
      <c r="A21" s="35" t="s">
        <v>168</v>
      </c>
      <c r="B21" s="36" t="s">
        <v>215</v>
      </c>
      <c r="C21" s="29" t="s">
        <v>169</v>
      </c>
      <c r="D21" s="28" t="s">
        <v>170</v>
      </c>
      <c r="E21" s="35" t="s">
        <v>127</v>
      </c>
      <c r="F21" s="35">
        <v>135</v>
      </c>
      <c r="G21" s="29" t="s">
        <v>135</v>
      </c>
      <c r="H21" s="42">
        <v>0</v>
      </c>
      <c r="I21" s="42">
        <v>0</v>
      </c>
      <c r="J21" s="35" t="s">
        <v>129</v>
      </c>
    </row>
    <row r="22" spans="1:10" ht="94.5">
      <c r="A22" s="35" t="s">
        <v>168</v>
      </c>
      <c r="B22" s="36" t="s">
        <v>216</v>
      </c>
      <c r="C22" s="29" t="s">
        <v>169</v>
      </c>
      <c r="D22" s="28" t="s">
        <v>170</v>
      </c>
      <c r="E22" s="35" t="s">
        <v>127</v>
      </c>
      <c r="F22" s="35">
        <v>136</v>
      </c>
      <c r="G22" s="29" t="s">
        <v>136</v>
      </c>
      <c r="H22" s="42">
        <v>0</v>
      </c>
      <c r="I22" s="42">
        <v>0</v>
      </c>
      <c r="J22" s="35" t="s">
        <v>129</v>
      </c>
    </row>
    <row r="23" spans="1:10" ht="94.5">
      <c r="A23" s="35" t="s">
        <v>168</v>
      </c>
      <c r="B23" s="36" t="s">
        <v>217</v>
      </c>
      <c r="C23" s="29" t="s">
        <v>169</v>
      </c>
      <c r="D23" s="28" t="s">
        <v>170</v>
      </c>
      <c r="E23" s="35" t="s">
        <v>127</v>
      </c>
      <c r="F23" s="35">
        <v>138</v>
      </c>
      <c r="G23" s="29" t="s">
        <v>137</v>
      </c>
      <c r="H23" s="42">
        <v>501</v>
      </c>
      <c r="I23" s="42">
        <v>501</v>
      </c>
      <c r="J23" s="35" t="s">
        <v>129</v>
      </c>
    </row>
    <row r="24" spans="1:10" ht="94.5">
      <c r="A24" s="35" t="s">
        <v>168</v>
      </c>
      <c r="B24" s="36" t="s">
        <v>218</v>
      </c>
      <c r="C24" s="29" t="s">
        <v>169</v>
      </c>
      <c r="D24" s="28" t="s">
        <v>170</v>
      </c>
      <c r="E24" s="35" t="s">
        <v>127</v>
      </c>
      <c r="F24" s="35">
        <v>140</v>
      </c>
      <c r="G24" s="29" t="s">
        <v>138</v>
      </c>
      <c r="H24" s="42">
        <v>0</v>
      </c>
      <c r="I24" s="42">
        <v>0</v>
      </c>
      <c r="J24" s="35" t="s">
        <v>129</v>
      </c>
    </row>
    <row r="25" spans="1:10" ht="94.5">
      <c r="A25" s="35" t="s">
        <v>168</v>
      </c>
      <c r="B25" s="36" t="s">
        <v>219</v>
      </c>
      <c r="C25" s="29" t="s">
        <v>169</v>
      </c>
      <c r="D25" s="28" t="s">
        <v>170</v>
      </c>
      <c r="E25" s="35" t="s">
        <v>127</v>
      </c>
      <c r="F25" s="35">
        <v>142</v>
      </c>
      <c r="G25" s="29" t="s">
        <v>139</v>
      </c>
      <c r="H25" s="42">
        <v>0</v>
      </c>
      <c r="I25" s="42">
        <v>0</v>
      </c>
      <c r="J25" s="35" t="s">
        <v>129</v>
      </c>
    </row>
    <row r="26" spans="1:10" ht="94.5">
      <c r="A26" s="35" t="s">
        <v>168</v>
      </c>
      <c r="B26" s="36" t="s">
        <v>220</v>
      </c>
      <c r="C26" s="29" t="s">
        <v>169</v>
      </c>
      <c r="D26" s="28" t="s">
        <v>170</v>
      </c>
      <c r="E26" s="35" t="s">
        <v>127</v>
      </c>
      <c r="F26" s="35">
        <v>143</v>
      </c>
      <c r="G26" s="29" t="s">
        <v>144</v>
      </c>
      <c r="H26" s="42">
        <v>0</v>
      </c>
      <c r="I26" s="42">
        <v>0</v>
      </c>
      <c r="J26" s="35" t="s">
        <v>129</v>
      </c>
    </row>
    <row r="27" spans="1:10" ht="94.5">
      <c r="A27" s="35" t="s">
        <v>168</v>
      </c>
      <c r="B27" s="36" t="s">
        <v>221</v>
      </c>
      <c r="C27" s="29" t="s">
        <v>169</v>
      </c>
      <c r="D27" s="28" t="s">
        <v>170</v>
      </c>
      <c r="E27" s="35" t="s">
        <v>127</v>
      </c>
      <c r="F27" s="35">
        <v>147</v>
      </c>
      <c r="G27" s="29" t="s">
        <v>140</v>
      </c>
      <c r="H27" s="42">
        <v>0</v>
      </c>
      <c r="I27" s="42">
        <v>0</v>
      </c>
      <c r="J27" s="35" t="s">
        <v>129</v>
      </c>
    </row>
    <row r="28" spans="1:10" ht="94.5">
      <c r="A28" s="35" t="s">
        <v>168</v>
      </c>
      <c r="B28" s="36" t="s">
        <v>222</v>
      </c>
      <c r="C28" s="29" t="s">
        <v>169</v>
      </c>
      <c r="D28" s="28" t="s">
        <v>170</v>
      </c>
      <c r="E28" s="35" t="s">
        <v>127</v>
      </c>
      <c r="F28" s="35">
        <v>148</v>
      </c>
      <c r="G28" s="29" t="s">
        <v>141</v>
      </c>
      <c r="H28" s="42">
        <v>13</v>
      </c>
      <c r="I28" s="42">
        <v>13</v>
      </c>
      <c r="J28" s="35" t="s">
        <v>129</v>
      </c>
    </row>
    <row r="29" spans="1:10" ht="94.5">
      <c r="A29" s="35" t="s">
        <v>168</v>
      </c>
      <c r="B29" s="36" t="s">
        <v>223</v>
      </c>
      <c r="C29" s="29" t="s">
        <v>169</v>
      </c>
      <c r="D29" s="28" t="s">
        <v>170</v>
      </c>
      <c r="E29" s="35" t="s">
        <v>127</v>
      </c>
      <c r="F29" s="35">
        <v>220</v>
      </c>
      <c r="G29" s="29" t="s">
        <v>142</v>
      </c>
      <c r="H29" s="42">
        <v>0</v>
      </c>
      <c r="I29" s="42">
        <v>0</v>
      </c>
      <c r="J29" s="35" t="s">
        <v>129</v>
      </c>
    </row>
    <row r="30" spans="1:10" ht="94.5">
      <c r="A30" s="35" t="s">
        <v>168</v>
      </c>
      <c r="B30" s="36" t="s">
        <v>224</v>
      </c>
      <c r="C30" s="29" t="s">
        <v>169</v>
      </c>
      <c r="D30" s="28" t="s">
        <v>170</v>
      </c>
      <c r="E30" s="35" t="s">
        <v>127</v>
      </c>
      <c r="F30" s="35">
        <v>301</v>
      </c>
      <c r="G30" s="29" t="s">
        <v>145</v>
      </c>
      <c r="H30" s="42">
        <v>35</v>
      </c>
      <c r="I30" s="42">
        <v>35</v>
      </c>
      <c r="J30" s="35" t="s">
        <v>129</v>
      </c>
    </row>
    <row r="31" spans="1:10" ht="94.5">
      <c r="A31" s="35" t="s">
        <v>168</v>
      </c>
      <c r="B31" s="36" t="s">
        <v>225</v>
      </c>
      <c r="C31" s="29" t="s">
        <v>169</v>
      </c>
      <c r="D31" s="28" t="s">
        <v>170</v>
      </c>
      <c r="E31" s="35" t="s">
        <v>127</v>
      </c>
      <c r="F31" s="35">
        <v>304</v>
      </c>
      <c r="G31" s="29" t="s">
        <v>146</v>
      </c>
      <c r="H31" s="42">
        <v>0</v>
      </c>
      <c r="I31" s="42">
        <v>0</v>
      </c>
      <c r="J31" s="35" t="s">
        <v>129</v>
      </c>
    </row>
    <row r="32" spans="1:10" ht="94.5">
      <c r="A32" s="35" t="s">
        <v>168</v>
      </c>
      <c r="B32" s="36" t="s">
        <v>226</v>
      </c>
      <c r="C32" s="29" t="s">
        <v>169</v>
      </c>
      <c r="D32" s="28" t="s">
        <v>170</v>
      </c>
      <c r="E32" s="35" t="s">
        <v>127</v>
      </c>
      <c r="F32" s="35">
        <v>393</v>
      </c>
      <c r="G32" s="29" t="s">
        <v>143</v>
      </c>
      <c r="H32" s="42">
        <v>0</v>
      </c>
      <c r="I32" s="42">
        <v>0</v>
      </c>
      <c r="J32" s="35" t="s">
        <v>129</v>
      </c>
    </row>
    <row r="33" spans="1:10" ht="94.5">
      <c r="A33" s="35" t="s">
        <v>171</v>
      </c>
      <c r="B33" s="36" t="s">
        <v>227</v>
      </c>
      <c r="C33" s="29" t="s">
        <v>172</v>
      </c>
      <c r="D33" s="28" t="s">
        <v>173</v>
      </c>
      <c r="E33" s="35" t="s">
        <v>127</v>
      </c>
      <c r="F33" s="35">
        <v>54</v>
      </c>
      <c r="G33" s="29" t="s">
        <v>130</v>
      </c>
      <c r="H33" s="42">
        <v>1000</v>
      </c>
      <c r="I33" s="42">
        <v>1000</v>
      </c>
      <c r="J33" s="35" t="s">
        <v>129</v>
      </c>
    </row>
    <row r="34" spans="1:10" ht="94.5">
      <c r="A34" s="35" t="s">
        <v>171</v>
      </c>
      <c r="B34" s="36" t="s">
        <v>228</v>
      </c>
      <c r="C34" s="29" t="s">
        <v>172</v>
      </c>
      <c r="D34" s="28" t="s">
        <v>173</v>
      </c>
      <c r="E34" s="35" t="s">
        <v>127</v>
      </c>
      <c r="F34" s="35">
        <v>131</v>
      </c>
      <c r="G34" s="29" t="s">
        <v>131</v>
      </c>
      <c r="H34" s="42">
        <v>0</v>
      </c>
      <c r="I34" s="42">
        <v>0</v>
      </c>
      <c r="J34" s="35" t="s">
        <v>129</v>
      </c>
    </row>
    <row r="35" spans="1:10" ht="94.5">
      <c r="A35" s="35" t="s">
        <v>171</v>
      </c>
      <c r="B35" s="36" t="s">
        <v>229</v>
      </c>
      <c r="C35" s="29" t="s">
        <v>172</v>
      </c>
      <c r="D35" s="28" t="s">
        <v>173</v>
      </c>
      <c r="E35" s="35" t="s">
        <v>127</v>
      </c>
      <c r="F35" s="35">
        <v>132</v>
      </c>
      <c r="G35" s="29" t="s">
        <v>132</v>
      </c>
      <c r="H35" s="42">
        <v>0</v>
      </c>
      <c r="I35" s="42">
        <v>0</v>
      </c>
      <c r="J35" s="35" t="s">
        <v>129</v>
      </c>
    </row>
    <row r="36" spans="1:10" ht="94.5">
      <c r="A36" s="35" t="s">
        <v>171</v>
      </c>
      <c r="B36" s="36" t="s">
        <v>230</v>
      </c>
      <c r="C36" s="29" t="s">
        <v>172</v>
      </c>
      <c r="D36" s="28" t="s">
        <v>173</v>
      </c>
      <c r="E36" s="35" t="s">
        <v>127</v>
      </c>
      <c r="F36" s="35">
        <v>133</v>
      </c>
      <c r="G36" s="29" t="s">
        <v>133</v>
      </c>
      <c r="H36" s="42">
        <v>255</v>
      </c>
      <c r="I36" s="42">
        <v>255</v>
      </c>
      <c r="J36" s="35" t="s">
        <v>129</v>
      </c>
    </row>
    <row r="37" spans="1:10" ht="94.5">
      <c r="A37" s="35" t="s">
        <v>171</v>
      </c>
      <c r="B37" s="36" t="s">
        <v>231</v>
      </c>
      <c r="C37" s="29" t="s">
        <v>172</v>
      </c>
      <c r="D37" s="28" t="s">
        <v>173</v>
      </c>
      <c r="E37" s="35" t="s">
        <v>127</v>
      </c>
      <c r="F37" s="35">
        <v>134</v>
      </c>
      <c r="G37" s="29" t="s">
        <v>134</v>
      </c>
      <c r="H37" s="42">
        <v>0</v>
      </c>
      <c r="I37" s="42">
        <v>0</v>
      </c>
      <c r="J37" s="35" t="s">
        <v>129</v>
      </c>
    </row>
    <row r="38" spans="1:10" ht="94.5">
      <c r="A38" s="35" t="s">
        <v>171</v>
      </c>
      <c r="B38" s="36" t="s">
        <v>232</v>
      </c>
      <c r="C38" s="29" t="s">
        <v>172</v>
      </c>
      <c r="D38" s="28" t="s">
        <v>173</v>
      </c>
      <c r="E38" s="35" t="s">
        <v>127</v>
      </c>
      <c r="F38" s="35">
        <v>135</v>
      </c>
      <c r="G38" s="29" t="s">
        <v>135</v>
      </c>
      <c r="H38" s="42">
        <v>0</v>
      </c>
      <c r="I38" s="42">
        <v>0</v>
      </c>
      <c r="J38" s="35" t="s">
        <v>129</v>
      </c>
    </row>
    <row r="39" spans="1:10" ht="94.5">
      <c r="A39" s="35" t="s">
        <v>171</v>
      </c>
      <c r="B39" s="36" t="s">
        <v>233</v>
      </c>
      <c r="C39" s="29" t="s">
        <v>172</v>
      </c>
      <c r="D39" s="28" t="s">
        <v>173</v>
      </c>
      <c r="E39" s="35" t="s">
        <v>127</v>
      </c>
      <c r="F39" s="35">
        <v>136</v>
      </c>
      <c r="G39" s="29" t="s">
        <v>136</v>
      </c>
      <c r="H39" s="42">
        <v>0</v>
      </c>
      <c r="I39" s="42">
        <v>0</v>
      </c>
      <c r="J39" s="35" t="s">
        <v>129</v>
      </c>
    </row>
    <row r="40" spans="1:10" ht="94.5">
      <c r="A40" s="35" t="s">
        <v>171</v>
      </c>
      <c r="B40" s="36" t="s">
        <v>234</v>
      </c>
      <c r="C40" s="29" t="s">
        <v>172</v>
      </c>
      <c r="D40" s="28" t="s">
        <v>173</v>
      </c>
      <c r="E40" s="35" t="s">
        <v>127</v>
      </c>
      <c r="F40" s="35">
        <v>138</v>
      </c>
      <c r="G40" s="29" t="s">
        <v>137</v>
      </c>
      <c r="H40" s="42">
        <v>200</v>
      </c>
      <c r="I40" s="42">
        <v>200</v>
      </c>
      <c r="J40" s="35" t="s">
        <v>129</v>
      </c>
    </row>
    <row r="41" spans="1:10" ht="94.5">
      <c r="A41" s="35" t="s">
        <v>171</v>
      </c>
      <c r="B41" s="36" t="s">
        <v>235</v>
      </c>
      <c r="C41" s="29" t="s">
        <v>172</v>
      </c>
      <c r="D41" s="28" t="s">
        <v>173</v>
      </c>
      <c r="E41" s="35" t="s">
        <v>127</v>
      </c>
      <c r="F41" s="35">
        <v>140</v>
      </c>
      <c r="G41" s="29" t="s">
        <v>138</v>
      </c>
      <c r="H41" s="42">
        <v>0</v>
      </c>
      <c r="I41" s="42">
        <v>0</v>
      </c>
      <c r="J41" s="35" t="s">
        <v>129</v>
      </c>
    </row>
    <row r="42" spans="1:10" ht="94.5">
      <c r="A42" s="35" t="s">
        <v>171</v>
      </c>
      <c r="B42" s="36" t="s">
        <v>236</v>
      </c>
      <c r="C42" s="29" t="s">
        <v>172</v>
      </c>
      <c r="D42" s="28" t="s">
        <v>173</v>
      </c>
      <c r="E42" s="35" t="s">
        <v>127</v>
      </c>
      <c r="F42" s="35">
        <v>142</v>
      </c>
      <c r="G42" s="29" t="s">
        <v>139</v>
      </c>
      <c r="H42" s="42">
        <v>0</v>
      </c>
      <c r="I42" s="42">
        <v>0</v>
      </c>
      <c r="J42" s="35" t="s">
        <v>129</v>
      </c>
    </row>
    <row r="43" spans="1:10" ht="94.5">
      <c r="A43" s="35" t="s">
        <v>171</v>
      </c>
      <c r="B43" s="36" t="s">
        <v>237</v>
      </c>
      <c r="C43" s="29" t="s">
        <v>172</v>
      </c>
      <c r="D43" s="28" t="s">
        <v>173</v>
      </c>
      <c r="E43" s="35" t="s">
        <v>127</v>
      </c>
      <c r="F43" s="35">
        <v>143</v>
      </c>
      <c r="G43" s="29" t="s">
        <v>144</v>
      </c>
      <c r="H43" s="42">
        <v>0</v>
      </c>
      <c r="I43" s="42">
        <v>0</v>
      </c>
      <c r="J43" s="35" t="s">
        <v>129</v>
      </c>
    </row>
    <row r="44" spans="1:10" ht="94.5">
      <c r="A44" s="35" t="s">
        <v>171</v>
      </c>
      <c r="B44" s="36" t="s">
        <v>238</v>
      </c>
      <c r="C44" s="29" t="s">
        <v>172</v>
      </c>
      <c r="D44" s="28" t="s">
        <v>173</v>
      </c>
      <c r="E44" s="35" t="s">
        <v>127</v>
      </c>
      <c r="F44" s="35">
        <v>147</v>
      </c>
      <c r="G44" s="29" t="s">
        <v>140</v>
      </c>
      <c r="H44" s="42">
        <v>0</v>
      </c>
      <c r="I44" s="42">
        <v>0</v>
      </c>
      <c r="J44" s="35" t="s">
        <v>129</v>
      </c>
    </row>
    <row r="45" spans="1:10" ht="94.5">
      <c r="A45" s="35" t="s">
        <v>171</v>
      </c>
      <c r="B45" s="36" t="s">
        <v>239</v>
      </c>
      <c r="C45" s="29" t="s">
        <v>172</v>
      </c>
      <c r="D45" s="28" t="s">
        <v>173</v>
      </c>
      <c r="E45" s="35" t="s">
        <v>127</v>
      </c>
      <c r="F45" s="35">
        <v>148</v>
      </c>
      <c r="G45" s="29" t="s">
        <v>141</v>
      </c>
      <c r="H45" s="42">
        <v>7</v>
      </c>
      <c r="I45" s="42">
        <v>7</v>
      </c>
      <c r="J45" s="35" t="s">
        <v>129</v>
      </c>
    </row>
    <row r="46" spans="1:10" ht="94.5">
      <c r="A46" s="35" t="s">
        <v>171</v>
      </c>
      <c r="B46" s="36" t="s">
        <v>240</v>
      </c>
      <c r="C46" s="29" t="s">
        <v>172</v>
      </c>
      <c r="D46" s="28" t="s">
        <v>173</v>
      </c>
      <c r="E46" s="35" t="s">
        <v>127</v>
      </c>
      <c r="F46" s="35">
        <v>220</v>
      </c>
      <c r="G46" s="29" t="s">
        <v>142</v>
      </c>
      <c r="H46" s="42">
        <v>0</v>
      </c>
      <c r="I46" s="42">
        <v>0</v>
      </c>
      <c r="J46" s="35" t="s">
        <v>129</v>
      </c>
    </row>
    <row r="47" spans="1:10" ht="94.5">
      <c r="A47" s="35" t="s">
        <v>171</v>
      </c>
      <c r="B47" s="36" t="s">
        <v>241</v>
      </c>
      <c r="C47" s="29" t="s">
        <v>172</v>
      </c>
      <c r="D47" s="28" t="s">
        <v>173</v>
      </c>
      <c r="E47" s="35" t="s">
        <v>127</v>
      </c>
      <c r="F47" s="35">
        <v>393</v>
      </c>
      <c r="G47" s="29" t="s">
        <v>143</v>
      </c>
      <c r="H47" s="42">
        <v>0</v>
      </c>
      <c r="I47" s="42">
        <v>0</v>
      </c>
      <c r="J47" s="35" t="s">
        <v>129</v>
      </c>
    </row>
    <row r="48" spans="1:10" ht="94.5">
      <c r="A48" s="35" t="s">
        <v>183</v>
      </c>
      <c r="B48" s="36" t="s">
        <v>242</v>
      </c>
      <c r="C48" s="29" t="s">
        <v>184</v>
      </c>
      <c r="D48" s="28" t="s">
        <v>185</v>
      </c>
      <c r="E48" s="35" t="s">
        <v>127</v>
      </c>
      <c r="F48" s="35">
        <v>131</v>
      </c>
      <c r="G48" s="29" t="s">
        <v>131</v>
      </c>
      <c r="H48" s="42">
        <v>0</v>
      </c>
      <c r="I48" s="42">
        <v>0</v>
      </c>
      <c r="J48" s="35" t="s">
        <v>129</v>
      </c>
    </row>
    <row r="49" spans="1:10" ht="94.5">
      <c r="A49" s="35" t="s">
        <v>183</v>
      </c>
      <c r="B49" s="36" t="s">
        <v>243</v>
      </c>
      <c r="C49" s="29" t="s">
        <v>184</v>
      </c>
      <c r="D49" s="28" t="s">
        <v>185</v>
      </c>
      <c r="E49" s="27" t="s">
        <v>127</v>
      </c>
      <c r="F49" s="27">
        <v>133</v>
      </c>
      <c r="G49" s="39" t="s">
        <v>133</v>
      </c>
      <c r="H49" s="42">
        <v>131</v>
      </c>
      <c r="I49" s="42">
        <v>131</v>
      </c>
      <c r="J49" s="35" t="s">
        <v>129</v>
      </c>
    </row>
    <row r="50" spans="1:10" ht="94.5">
      <c r="A50" s="35" t="s">
        <v>183</v>
      </c>
      <c r="B50" s="36" t="s">
        <v>244</v>
      </c>
      <c r="C50" s="29" t="s">
        <v>184</v>
      </c>
      <c r="D50" s="28" t="s">
        <v>185</v>
      </c>
      <c r="E50" s="27" t="s">
        <v>127</v>
      </c>
      <c r="F50" s="27">
        <v>134</v>
      </c>
      <c r="G50" s="39" t="s">
        <v>134</v>
      </c>
      <c r="H50" s="42">
        <v>0</v>
      </c>
      <c r="I50" s="42">
        <v>0</v>
      </c>
      <c r="J50" s="35" t="s">
        <v>129</v>
      </c>
    </row>
    <row r="51" spans="1:10" ht="94.5">
      <c r="A51" s="35" t="s">
        <v>183</v>
      </c>
      <c r="B51" s="36" t="s">
        <v>245</v>
      </c>
      <c r="C51" s="29" t="s">
        <v>184</v>
      </c>
      <c r="D51" s="28" t="s">
        <v>185</v>
      </c>
      <c r="E51" s="27" t="s">
        <v>127</v>
      </c>
      <c r="F51" s="27">
        <v>136</v>
      </c>
      <c r="G51" s="39" t="s">
        <v>136</v>
      </c>
      <c r="H51" s="42">
        <v>0</v>
      </c>
      <c r="I51" s="42">
        <v>0</v>
      </c>
      <c r="J51" s="35" t="s">
        <v>129</v>
      </c>
    </row>
    <row r="52" spans="1:10" ht="94.5">
      <c r="A52" s="35" t="s">
        <v>183</v>
      </c>
      <c r="B52" s="36" t="s">
        <v>246</v>
      </c>
      <c r="C52" s="29" t="s">
        <v>184</v>
      </c>
      <c r="D52" s="28" t="s">
        <v>185</v>
      </c>
      <c r="E52" s="27" t="s">
        <v>127</v>
      </c>
      <c r="F52" s="27">
        <v>137</v>
      </c>
      <c r="G52" s="39" t="s">
        <v>147</v>
      </c>
      <c r="H52" s="42">
        <v>0</v>
      </c>
      <c r="I52" s="42">
        <v>0</v>
      </c>
      <c r="J52" s="35" t="s">
        <v>129</v>
      </c>
    </row>
    <row r="53" spans="1:10" ht="94.5">
      <c r="A53" s="35" t="s">
        <v>183</v>
      </c>
      <c r="B53" s="36" t="s">
        <v>247</v>
      </c>
      <c r="C53" s="29" t="s">
        <v>184</v>
      </c>
      <c r="D53" s="28" t="s">
        <v>185</v>
      </c>
      <c r="E53" s="27" t="s">
        <v>127</v>
      </c>
      <c r="F53" s="27">
        <v>142</v>
      </c>
      <c r="G53" s="39" t="s">
        <v>139</v>
      </c>
      <c r="H53" s="42">
        <v>0</v>
      </c>
      <c r="I53" s="42">
        <v>0</v>
      </c>
      <c r="J53" s="35" t="s">
        <v>129</v>
      </c>
    </row>
    <row r="54" spans="1:10" ht="94.5">
      <c r="A54" s="35" t="s">
        <v>183</v>
      </c>
      <c r="B54" s="36" t="s">
        <v>248</v>
      </c>
      <c r="C54" s="29" t="s">
        <v>184</v>
      </c>
      <c r="D54" s="28" t="s">
        <v>185</v>
      </c>
      <c r="E54" s="27" t="s">
        <v>127</v>
      </c>
      <c r="F54" s="27">
        <v>144</v>
      </c>
      <c r="G54" s="39" t="s">
        <v>148</v>
      </c>
      <c r="H54" s="42">
        <v>0</v>
      </c>
      <c r="I54" s="42">
        <v>0</v>
      </c>
      <c r="J54" s="35" t="s">
        <v>129</v>
      </c>
    </row>
    <row r="55" spans="1:10" ht="94.5">
      <c r="A55" s="35" t="s">
        <v>183</v>
      </c>
      <c r="B55" s="36" t="s">
        <v>249</v>
      </c>
      <c r="C55" s="29" t="s">
        <v>184</v>
      </c>
      <c r="D55" s="28" t="s">
        <v>185</v>
      </c>
      <c r="E55" s="27" t="s">
        <v>127</v>
      </c>
      <c r="F55" s="27">
        <v>147</v>
      </c>
      <c r="G55" s="39" t="s">
        <v>140</v>
      </c>
      <c r="H55" s="42">
        <v>0</v>
      </c>
      <c r="I55" s="42">
        <v>0</v>
      </c>
      <c r="J55" s="35" t="s">
        <v>129</v>
      </c>
    </row>
    <row r="56" spans="1:10" ht="94.5">
      <c r="A56" s="35" t="s">
        <v>183</v>
      </c>
      <c r="B56" s="36" t="s">
        <v>250</v>
      </c>
      <c r="C56" s="29" t="s">
        <v>184</v>
      </c>
      <c r="D56" s="28" t="s">
        <v>185</v>
      </c>
      <c r="E56" s="27" t="s">
        <v>127</v>
      </c>
      <c r="F56" s="27">
        <v>148</v>
      </c>
      <c r="G56" s="39" t="s">
        <v>141</v>
      </c>
      <c r="H56" s="42">
        <v>36</v>
      </c>
      <c r="I56" s="42">
        <v>36</v>
      </c>
      <c r="J56" s="35" t="s">
        <v>129</v>
      </c>
    </row>
    <row r="57" spans="1:10" ht="94.5">
      <c r="A57" s="35" t="s">
        <v>183</v>
      </c>
      <c r="B57" s="36" t="s">
        <v>251</v>
      </c>
      <c r="C57" s="29" t="s">
        <v>184</v>
      </c>
      <c r="D57" s="28" t="s">
        <v>185</v>
      </c>
      <c r="E57" s="27" t="s">
        <v>127</v>
      </c>
      <c r="F57" s="27">
        <v>220</v>
      </c>
      <c r="G57" s="39" t="s">
        <v>142</v>
      </c>
      <c r="H57" s="42">
        <v>1250</v>
      </c>
      <c r="I57" s="42">
        <v>1250</v>
      </c>
      <c r="J57" s="35" t="s">
        <v>129</v>
      </c>
    </row>
    <row r="58" spans="1:10" ht="94.5">
      <c r="A58" s="35" t="s">
        <v>183</v>
      </c>
      <c r="B58" s="36" t="s">
        <v>252</v>
      </c>
      <c r="C58" s="29" t="s">
        <v>184</v>
      </c>
      <c r="D58" s="28" t="s">
        <v>185</v>
      </c>
      <c r="E58" s="27" t="s">
        <v>127</v>
      </c>
      <c r="F58" s="27">
        <v>308</v>
      </c>
      <c r="G58" s="39" t="s">
        <v>149</v>
      </c>
      <c r="H58" s="42">
        <v>0</v>
      </c>
      <c r="I58" s="42">
        <v>0</v>
      </c>
      <c r="J58" s="35" t="s">
        <v>129</v>
      </c>
    </row>
    <row r="59" spans="1:10" ht="78.75">
      <c r="A59" s="35" t="s">
        <v>177</v>
      </c>
      <c r="B59" s="36" t="s">
        <v>253</v>
      </c>
      <c r="C59" s="29" t="s">
        <v>178</v>
      </c>
      <c r="D59" s="28" t="s">
        <v>179</v>
      </c>
      <c r="E59" s="27" t="s">
        <v>127</v>
      </c>
      <c r="F59" s="27">
        <v>131</v>
      </c>
      <c r="G59" s="39" t="s">
        <v>131</v>
      </c>
      <c r="H59" s="42">
        <v>0</v>
      </c>
      <c r="I59" s="42">
        <v>0</v>
      </c>
      <c r="J59" s="35" t="s">
        <v>129</v>
      </c>
    </row>
    <row r="60" spans="1:10" ht="78.75">
      <c r="A60" s="35" t="s">
        <v>177</v>
      </c>
      <c r="B60" s="36" t="s">
        <v>254</v>
      </c>
      <c r="C60" s="29" t="s">
        <v>178</v>
      </c>
      <c r="D60" s="28" t="s">
        <v>179</v>
      </c>
      <c r="E60" s="27" t="s">
        <v>127</v>
      </c>
      <c r="F60" s="27">
        <v>133</v>
      </c>
      <c r="G60" s="39" t="s">
        <v>133</v>
      </c>
      <c r="H60" s="42">
        <v>131</v>
      </c>
      <c r="I60" s="42">
        <v>131</v>
      </c>
      <c r="J60" s="35" t="s">
        <v>129</v>
      </c>
    </row>
    <row r="61" spans="1:10" ht="78.75">
      <c r="A61" s="35" t="s">
        <v>177</v>
      </c>
      <c r="B61" s="36" t="s">
        <v>255</v>
      </c>
      <c r="C61" s="29" t="s">
        <v>178</v>
      </c>
      <c r="D61" s="28" t="s">
        <v>179</v>
      </c>
      <c r="E61" s="27" t="s">
        <v>127</v>
      </c>
      <c r="F61" s="27">
        <v>134</v>
      </c>
      <c r="G61" s="39" t="s">
        <v>134</v>
      </c>
      <c r="H61" s="42">
        <v>0</v>
      </c>
      <c r="I61" s="42">
        <v>0</v>
      </c>
      <c r="J61" s="35" t="s">
        <v>129</v>
      </c>
    </row>
    <row r="62" spans="1:10" ht="78.75">
      <c r="A62" s="35" t="s">
        <v>177</v>
      </c>
      <c r="B62" s="36" t="s">
        <v>256</v>
      </c>
      <c r="C62" s="29" t="s">
        <v>178</v>
      </c>
      <c r="D62" s="28" t="s">
        <v>179</v>
      </c>
      <c r="E62" s="27" t="s">
        <v>127</v>
      </c>
      <c r="F62" s="27">
        <v>136</v>
      </c>
      <c r="G62" s="39" t="s">
        <v>136</v>
      </c>
      <c r="H62" s="42">
        <v>0</v>
      </c>
      <c r="I62" s="42">
        <v>0</v>
      </c>
      <c r="J62" s="35" t="s">
        <v>129</v>
      </c>
    </row>
    <row r="63" spans="1:10" ht="78.75">
      <c r="A63" s="35" t="s">
        <v>177</v>
      </c>
      <c r="B63" s="36" t="s">
        <v>257</v>
      </c>
      <c r="C63" s="29" t="s">
        <v>178</v>
      </c>
      <c r="D63" s="28" t="s">
        <v>179</v>
      </c>
      <c r="E63" s="27" t="s">
        <v>127</v>
      </c>
      <c r="F63" s="27">
        <v>137</v>
      </c>
      <c r="G63" s="39" t="s">
        <v>147</v>
      </c>
      <c r="H63" s="42">
        <v>0</v>
      </c>
      <c r="I63" s="42">
        <v>0</v>
      </c>
      <c r="J63" s="35" t="s">
        <v>129</v>
      </c>
    </row>
    <row r="64" spans="1:10" ht="78.75">
      <c r="A64" s="35" t="s">
        <v>177</v>
      </c>
      <c r="B64" s="36" t="s">
        <v>258</v>
      </c>
      <c r="C64" s="29" t="s">
        <v>178</v>
      </c>
      <c r="D64" s="28" t="s">
        <v>179</v>
      </c>
      <c r="E64" s="27" t="s">
        <v>127</v>
      </c>
      <c r="F64" s="27">
        <v>142</v>
      </c>
      <c r="G64" s="39" t="s">
        <v>139</v>
      </c>
      <c r="H64" s="42">
        <v>0</v>
      </c>
      <c r="I64" s="42">
        <v>0</v>
      </c>
      <c r="J64" s="35" t="s">
        <v>129</v>
      </c>
    </row>
    <row r="65" spans="1:10" ht="78.75">
      <c r="A65" s="35" t="s">
        <v>177</v>
      </c>
      <c r="B65" s="36" t="s">
        <v>259</v>
      </c>
      <c r="C65" s="29" t="s">
        <v>178</v>
      </c>
      <c r="D65" s="28" t="s">
        <v>179</v>
      </c>
      <c r="E65" s="27" t="s">
        <v>127</v>
      </c>
      <c r="F65" s="27">
        <v>144</v>
      </c>
      <c r="G65" s="39" t="s">
        <v>148</v>
      </c>
      <c r="H65" s="42">
        <v>0</v>
      </c>
      <c r="I65" s="42">
        <v>0</v>
      </c>
      <c r="J65" s="35" t="s">
        <v>129</v>
      </c>
    </row>
    <row r="66" spans="1:10" ht="78.75">
      <c r="A66" s="35" t="s">
        <v>177</v>
      </c>
      <c r="B66" s="36" t="s">
        <v>260</v>
      </c>
      <c r="C66" s="29" t="s">
        <v>178</v>
      </c>
      <c r="D66" s="28" t="s">
        <v>179</v>
      </c>
      <c r="E66" s="27" t="s">
        <v>127</v>
      </c>
      <c r="F66" s="27">
        <v>147</v>
      </c>
      <c r="G66" s="39" t="s">
        <v>140</v>
      </c>
      <c r="H66" s="42">
        <v>0</v>
      </c>
      <c r="I66" s="42">
        <v>0</v>
      </c>
      <c r="J66" s="35" t="s">
        <v>129</v>
      </c>
    </row>
    <row r="67" spans="1:10" ht="78.75">
      <c r="A67" s="35" t="s">
        <v>177</v>
      </c>
      <c r="B67" s="36" t="s">
        <v>261</v>
      </c>
      <c r="C67" s="29" t="s">
        <v>178</v>
      </c>
      <c r="D67" s="28" t="s">
        <v>179</v>
      </c>
      <c r="E67" s="27" t="s">
        <v>127</v>
      </c>
      <c r="F67" s="27">
        <v>148</v>
      </c>
      <c r="G67" s="39" t="s">
        <v>141</v>
      </c>
      <c r="H67" s="42">
        <v>36</v>
      </c>
      <c r="I67" s="42">
        <v>36</v>
      </c>
      <c r="J67" s="35" t="s">
        <v>129</v>
      </c>
    </row>
    <row r="68" spans="1:10" ht="78.75">
      <c r="A68" s="35" t="s">
        <v>177</v>
      </c>
      <c r="B68" s="36" t="s">
        <v>262</v>
      </c>
      <c r="C68" s="29" t="s">
        <v>178</v>
      </c>
      <c r="D68" s="28" t="s">
        <v>179</v>
      </c>
      <c r="E68" s="27" t="s">
        <v>127</v>
      </c>
      <c r="F68" s="27">
        <v>220</v>
      </c>
      <c r="G68" s="39" t="s">
        <v>142</v>
      </c>
      <c r="H68" s="42">
        <v>1250</v>
      </c>
      <c r="I68" s="42">
        <v>1250</v>
      </c>
      <c r="J68" s="35" t="s">
        <v>129</v>
      </c>
    </row>
    <row r="69" spans="1:10" ht="78.75">
      <c r="A69" s="35" t="s">
        <v>177</v>
      </c>
      <c r="B69" s="36" t="s">
        <v>263</v>
      </c>
      <c r="C69" s="29" t="s">
        <v>178</v>
      </c>
      <c r="D69" s="28" t="s">
        <v>179</v>
      </c>
      <c r="E69" s="27" t="s">
        <v>127</v>
      </c>
      <c r="F69" s="27">
        <v>308</v>
      </c>
      <c r="G69" s="39" t="s">
        <v>149</v>
      </c>
      <c r="H69" s="42">
        <v>0</v>
      </c>
      <c r="I69" s="42">
        <v>0</v>
      </c>
      <c r="J69" s="35" t="s">
        <v>129</v>
      </c>
    </row>
    <row r="70" spans="1:10" ht="94.5">
      <c r="A70" s="35" t="s">
        <v>180</v>
      </c>
      <c r="B70" s="36" t="s">
        <v>264</v>
      </c>
      <c r="C70" s="29" t="s">
        <v>181</v>
      </c>
      <c r="D70" s="28" t="s">
        <v>182</v>
      </c>
      <c r="E70" s="27" t="s">
        <v>127</v>
      </c>
      <c r="F70" s="27">
        <v>131</v>
      </c>
      <c r="G70" s="39" t="s">
        <v>131</v>
      </c>
      <c r="H70" s="42">
        <v>0</v>
      </c>
      <c r="I70" s="42">
        <v>0</v>
      </c>
      <c r="J70" s="35" t="s">
        <v>129</v>
      </c>
    </row>
    <row r="71" spans="1:10" ht="94.5">
      <c r="A71" s="35" t="s">
        <v>180</v>
      </c>
      <c r="B71" s="36" t="s">
        <v>265</v>
      </c>
      <c r="C71" s="29" t="s">
        <v>181</v>
      </c>
      <c r="D71" s="28" t="s">
        <v>182</v>
      </c>
      <c r="E71" s="27" t="s">
        <v>127</v>
      </c>
      <c r="F71" s="27">
        <v>133</v>
      </c>
      <c r="G71" s="39" t="s">
        <v>133</v>
      </c>
      <c r="H71" s="42">
        <v>131</v>
      </c>
      <c r="I71" s="42">
        <v>131</v>
      </c>
      <c r="J71" s="35" t="s">
        <v>129</v>
      </c>
    </row>
    <row r="72" spans="1:10" ht="94.5">
      <c r="A72" s="35" t="s">
        <v>180</v>
      </c>
      <c r="B72" s="36" t="s">
        <v>266</v>
      </c>
      <c r="C72" s="29" t="s">
        <v>181</v>
      </c>
      <c r="D72" s="28" t="s">
        <v>182</v>
      </c>
      <c r="E72" s="27" t="s">
        <v>127</v>
      </c>
      <c r="F72" s="27">
        <v>134</v>
      </c>
      <c r="G72" s="39" t="s">
        <v>134</v>
      </c>
      <c r="H72" s="42">
        <v>0</v>
      </c>
      <c r="I72" s="42">
        <v>0</v>
      </c>
      <c r="J72" s="35" t="s">
        <v>129</v>
      </c>
    </row>
    <row r="73" spans="1:10" ht="94.5">
      <c r="A73" s="35" t="s">
        <v>180</v>
      </c>
      <c r="B73" s="36" t="s">
        <v>267</v>
      </c>
      <c r="C73" s="29" t="s">
        <v>181</v>
      </c>
      <c r="D73" s="28" t="s">
        <v>182</v>
      </c>
      <c r="E73" s="27" t="s">
        <v>127</v>
      </c>
      <c r="F73" s="27">
        <v>136</v>
      </c>
      <c r="G73" s="39" t="s">
        <v>136</v>
      </c>
      <c r="H73" s="42">
        <v>0</v>
      </c>
      <c r="I73" s="42">
        <v>0</v>
      </c>
      <c r="J73" s="35" t="s">
        <v>129</v>
      </c>
    </row>
    <row r="74" spans="1:10" ht="94.5">
      <c r="A74" s="35" t="s">
        <v>180</v>
      </c>
      <c r="B74" s="36" t="s">
        <v>268</v>
      </c>
      <c r="C74" s="29" t="s">
        <v>181</v>
      </c>
      <c r="D74" s="28" t="s">
        <v>182</v>
      </c>
      <c r="E74" s="27" t="s">
        <v>127</v>
      </c>
      <c r="F74" s="27">
        <v>137</v>
      </c>
      <c r="G74" s="39" t="s">
        <v>147</v>
      </c>
      <c r="H74" s="42">
        <v>0</v>
      </c>
      <c r="I74" s="42">
        <v>0</v>
      </c>
      <c r="J74" s="35" t="s">
        <v>129</v>
      </c>
    </row>
    <row r="75" spans="1:10" ht="94.5">
      <c r="A75" s="35" t="s">
        <v>180</v>
      </c>
      <c r="B75" s="36" t="s">
        <v>269</v>
      </c>
      <c r="C75" s="29" t="s">
        <v>181</v>
      </c>
      <c r="D75" s="28" t="s">
        <v>182</v>
      </c>
      <c r="E75" s="27" t="s">
        <v>127</v>
      </c>
      <c r="F75" s="27">
        <v>142</v>
      </c>
      <c r="G75" s="39" t="s">
        <v>139</v>
      </c>
      <c r="H75" s="42">
        <v>0</v>
      </c>
      <c r="I75" s="42">
        <v>0</v>
      </c>
      <c r="J75" s="35" t="s">
        <v>129</v>
      </c>
    </row>
    <row r="76" spans="1:10" ht="94.5">
      <c r="A76" s="35" t="s">
        <v>180</v>
      </c>
      <c r="B76" s="36" t="s">
        <v>270</v>
      </c>
      <c r="C76" s="29" t="s">
        <v>181</v>
      </c>
      <c r="D76" s="28" t="s">
        <v>182</v>
      </c>
      <c r="E76" s="27" t="s">
        <v>127</v>
      </c>
      <c r="F76" s="27">
        <v>143</v>
      </c>
      <c r="G76" s="39" t="s">
        <v>144</v>
      </c>
      <c r="H76" s="42">
        <v>0</v>
      </c>
      <c r="I76" s="42">
        <v>0</v>
      </c>
      <c r="J76" s="35" t="s">
        <v>129</v>
      </c>
    </row>
    <row r="77" spans="1:10" ht="94.5">
      <c r="A77" s="35" t="s">
        <v>180</v>
      </c>
      <c r="B77" s="36" t="s">
        <v>271</v>
      </c>
      <c r="C77" s="29" t="s">
        <v>181</v>
      </c>
      <c r="D77" s="28" t="s">
        <v>182</v>
      </c>
      <c r="E77" s="27" t="s">
        <v>127</v>
      </c>
      <c r="F77" s="27">
        <v>147</v>
      </c>
      <c r="G77" s="39" t="s">
        <v>140</v>
      </c>
      <c r="H77" s="42">
        <v>0</v>
      </c>
      <c r="I77" s="42">
        <v>0</v>
      </c>
      <c r="J77" s="35" t="s">
        <v>129</v>
      </c>
    </row>
    <row r="78" spans="1:10" ht="94.5">
      <c r="A78" s="35" t="s">
        <v>180</v>
      </c>
      <c r="B78" s="36" t="s">
        <v>272</v>
      </c>
      <c r="C78" s="29" t="s">
        <v>181</v>
      </c>
      <c r="D78" s="28" t="s">
        <v>182</v>
      </c>
      <c r="E78" s="27" t="s">
        <v>127</v>
      </c>
      <c r="F78" s="27">
        <v>148</v>
      </c>
      <c r="G78" s="39" t="s">
        <v>141</v>
      </c>
      <c r="H78" s="42">
        <v>36</v>
      </c>
      <c r="I78" s="42">
        <v>36</v>
      </c>
      <c r="J78" s="35" t="s">
        <v>129</v>
      </c>
    </row>
    <row r="79" spans="1:10" ht="94.5">
      <c r="A79" s="35" t="s">
        <v>180</v>
      </c>
      <c r="B79" s="36" t="s">
        <v>273</v>
      </c>
      <c r="C79" s="29" t="s">
        <v>181</v>
      </c>
      <c r="D79" s="28" t="s">
        <v>182</v>
      </c>
      <c r="E79" s="27" t="s">
        <v>127</v>
      </c>
      <c r="F79" s="27">
        <v>220</v>
      </c>
      <c r="G79" s="39" t="s">
        <v>142</v>
      </c>
      <c r="H79" s="42">
        <v>1250</v>
      </c>
      <c r="I79" s="42">
        <v>1250</v>
      </c>
      <c r="J79" s="35" t="s">
        <v>129</v>
      </c>
    </row>
    <row r="80" spans="1:10" ht="94.5">
      <c r="A80" s="35" t="s">
        <v>180</v>
      </c>
      <c r="B80" s="36" t="s">
        <v>274</v>
      </c>
      <c r="C80" s="29" t="s">
        <v>181</v>
      </c>
      <c r="D80" s="28" t="s">
        <v>182</v>
      </c>
      <c r="E80" s="27" t="s">
        <v>127</v>
      </c>
      <c r="F80" s="27">
        <v>308</v>
      </c>
      <c r="G80" s="39" t="s">
        <v>149</v>
      </c>
      <c r="H80" s="42">
        <v>0</v>
      </c>
      <c r="I80" s="42">
        <v>0</v>
      </c>
      <c r="J80" s="35" t="s">
        <v>129</v>
      </c>
    </row>
    <row r="81" spans="1:10" ht="78.75">
      <c r="A81" s="35" t="s">
        <v>192</v>
      </c>
      <c r="B81" s="36" t="s">
        <v>275</v>
      </c>
      <c r="C81" s="29" t="s">
        <v>193</v>
      </c>
      <c r="D81" s="28" t="s">
        <v>194</v>
      </c>
      <c r="E81" s="27" t="s">
        <v>127</v>
      </c>
      <c r="F81" s="27">
        <v>134</v>
      </c>
      <c r="G81" s="39" t="s">
        <v>134</v>
      </c>
      <c r="H81" s="42">
        <v>0</v>
      </c>
      <c r="I81" s="42">
        <v>0</v>
      </c>
      <c r="J81" s="35" t="s">
        <v>129</v>
      </c>
    </row>
    <row r="82" spans="1:10" ht="78.75">
      <c r="A82" s="35" t="s">
        <v>192</v>
      </c>
      <c r="B82" s="36" t="s">
        <v>276</v>
      </c>
      <c r="C82" s="29" t="s">
        <v>193</v>
      </c>
      <c r="D82" s="28" t="s">
        <v>194</v>
      </c>
      <c r="E82" s="27" t="s">
        <v>127</v>
      </c>
      <c r="F82" s="27">
        <v>135</v>
      </c>
      <c r="G82" s="39" t="s">
        <v>135</v>
      </c>
      <c r="H82" s="42">
        <v>0</v>
      </c>
      <c r="I82" s="42">
        <v>0</v>
      </c>
      <c r="J82" s="35" t="s">
        <v>129</v>
      </c>
    </row>
    <row r="83" spans="1:10" ht="78.75">
      <c r="A83" s="35" t="s">
        <v>192</v>
      </c>
      <c r="B83" s="36" t="s">
        <v>277</v>
      </c>
      <c r="C83" s="29" t="s">
        <v>193</v>
      </c>
      <c r="D83" s="28" t="s">
        <v>194</v>
      </c>
      <c r="E83" s="27" t="s">
        <v>127</v>
      </c>
      <c r="F83" s="27">
        <v>136</v>
      </c>
      <c r="G83" s="39" t="s">
        <v>136</v>
      </c>
      <c r="H83" s="42">
        <v>0</v>
      </c>
      <c r="I83" s="42">
        <v>0</v>
      </c>
      <c r="J83" s="35" t="s">
        <v>129</v>
      </c>
    </row>
    <row r="84" spans="1:10" ht="78.75">
      <c r="A84" s="35" t="s">
        <v>192</v>
      </c>
      <c r="B84" s="36" t="s">
        <v>278</v>
      </c>
      <c r="C84" s="29" t="s">
        <v>193</v>
      </c>
      <c r="D84" s="28" t="s">
        <v>194</v>
      </c>
      <c r="E84" s="27" t="s">
        <v>127</v>
      </c>
      <c r="F84" s="27">
        <v>137</v>
      </c>
      <c r="G84" s="39" t="s">
        <v>147</v>
      </c>
      <c r="H84" s="42">
        <v>0</v>
      </c>
      <c r="I84" s="42">
        <v>0</v>
      </c>
      <c r="J84" s="35" t="s">
        <v>129</v>
      </c>
    </row>
    <row r="85" spans="1:10" ht="78.75">
      <c r="A85" s="35" t="s">
        <v>192</v>
      </c>
      <c r="B85" s="36" t="s">
        <v>279</v>
      </c>
      <c r="C85" s="29" t="s">
        <v>193</v>
      </c>
      <c r="D85" s="28" t="s">
        <v>194</v>
      </c>
      <c r="E85" s="27" t="s">
        <v>127</v>
      </c>
      <c r="F85" s="27">
        <v>138</v>
      </c>
      <c r="G85" s="39" t="s">
        <v>137</v>
      </c>
      <c r="H85" s="42">
        <v>0</v>
      </c>
      <c r="I85" s="42">
        <v>0</v>
      </c>
      <c r="J85" s="35" t="s">
        <v>129</v>
      </c>
    </row>
    <row r="86" spans="1:10" ht="78.75">
      <c r="A86" s="35" t="s">
        <v>192</v>
      </c>
      <c r="B86" s="36" t="s">
        <v>280</v>
      </c>
      <c r="C86" s="29" t="s">
        <v>193</v>
      </c>
      <c r="D86" s="28" t="s">
        <v>194</v>
      </c>
      <c r="E86" s="27" t="s">
        <v>127</v>
      </c>
      <c r="F86" s="27">
        <v>142</v>
      </c>
      <c r="G86" s="39" t="s">
        <v>139</v>
      </c>
      <c r="H86" s="42">
        <v>0</v>
      </c>
      <c r="I86" s="42">
        <v>0</v>
      </c>
      <c r="J86" s="35" t="s">
        <v>129</v>
      </c>
    </row>
    <row r="87" spans="1:10" ht="78.75">
      <c r="A87" s="35" t="s">
        <v>192</v>
      </c>
      <c r="B87" s="36" t="s">
        <v>281</v>
      </c>
      <c r="C87" s="29" t="s">
        <v>193</v>
      </c>
      <c r="D87" s="28" t="s">
        <v>194</v>
      </c>
      <c r="E87" s="27" t="s">
        <v>127</v>
      </c>
      <c r="F87" s="27">
        <v>147</v>
      </c>
      <c r="G87" s="39" t="s">
        <v>140</v>
      </c>
      <c r="H87" s="42">
        <v>0</v>
      </c>
      <c r="I87" s="42">
        <v>0</v>
      </c>
      <c r="J87" s="35" t="s">
        <v>129</v>
      </c>
    </row>
    <row r="88" spans="1:10" ht="78.75">
      <c r="A88" s="35" t="s">
        <v>192</v>
      </c>
      <c r="B88" s="36" t="s">
        <v>282</v>
      </c>
      <c r="C88" s="29" t="s">
        <v>193</v>
      </c>
      <c r="D88" s="28" t="s">
        <v>194</v>
      </c>
      <c r="E88" s="27" t="s">
        <v>127</v>
      </c>
      <c r="F88" s="27">
        <v>220</v>
      </c>
      <c r="G88" s="39" t="s">
        <v>142</v>
      </c>
      <c r="H88" s="42">
        <v>4500</v>
      </c>
      <c r="I88" s="42">
        <v>4500</v>
      </c>
      <c r="J88" s="35" t="s">
        <v>129</v>
      </c>
    </row>
    <row r="89" spans="1:10" ht="78.75">
      <c r="A89" s="35" t="s">
        <v>192</v>
      </c>
      <c r="B89" s="36" t="s">
        <v>283</v>
      </c>
      <c r="C89" s="29" t="s">
        <v>193</v>
      </c>
      <c r="D89" s="28" t="s">
        <v>194</v>
      </c>
      <c r="E89" s="27" t="s">
        <v>127</v>
      </c>
      <c r="F89" s="27">
        <v>303</v>
      </c>
      <c r="G89" s="39" t="s">
        <v>150</v>
      </c>
      <c r="H89" s="42">
        <v>0</v>
      </c>
      <c r="I89" s="42">
        <v>0</v>
      </c>
      <c r="J89" s="35" t="s">
        <v>129</v>
      </c>
    </row>
    <row r="90" spans="1:10" ht="78.75">
      <c r="A90" s="35" t="s">
        <v>192</v>
      </c>
      <c r="B90" s="36" t="s">
        <v>284</v>
      </c>
      <c r="C90" s="29" t="s">
        <v>193</v>
      </c>
      <c r="D90" s="28" t="s">
        <v>194</v>
      </c>
      <c r="E90" s="27" t="s">
        <v>127</v>
      </c>
      <c r="F90" s="27">
        <v>2</v>
      </c>
      <c r="G90" s="39" t="s">
        <v>151</v>
      </c>
      <c r="H90" s="42">
        <v>0</v>
      </c>
      <c r="I90" s="42">
        <v>0</v>
      </c>
      <c r="J90" s="35" t="s">
        <v>129</v>
      </c>
    </row>
    <row r="91" spans="1:10" ht="78.75">
      <c r="A91" s="35" t="s">
        <v>192</v>
      </c>
      <c r="B91" s="36" t="s">
        <v>285</v>
      </c>
      <c r="C91" s="29" t="s">
        <v>193</v>
      </c>
      <c r="D91" s="28" t="s">
        <v>194</v>
      </c>
      <c r="E91" s="27" t="s">
        <v>127</v>
      </c>
      <c r="F91" s="27">
        <v>400</v>
      </c>
      <c r="G91" s="39" t="s">
        <v>152</v>
      </c>
      <c r="H91" s="42">
        <v>279</v>
      </c>
      <c r="I91" s="42">
        <v>279</v>
      </c>
      <c r="J91" s="35" t="s">
        <v>129</v>
      </c>
    </row>
    <row r="92" spans="1:10" ht="78.75">
      <c r="A92" s="35" t="s">
        <v>186</v>
      </c>
      <c r="B92" s="36" t="s">
        <v>286</v>
      </c>
      <c r="C92" s="29" t="s">
        <v>187</v>
      </c>
      <c r="D92" s="28" t="s">
        <v>188</v>
      </c>
      <c r="E92" s="27" t="s">
        <v>127</v>
      </c>
      <c r="F92" s="27">
        <v>134</v>
      </c>
      <c r="G92" s="39" t="s">
        <v>134</v>
      </c>
      <c r="H92" s="42">
        <v>0</v>
      </c>
      <c r="I92" s="42">
        <v>0</v>
      </c>
      <c r="J92" s="35" t="s">
        <v>129</v>
      </c>
    </row>
    <row r="93" spans="1:10" ht="78.75">
      <c r="A93" s="35" t="s">
        <v>186</v>
      </c>
      <c r="B93" s="36" t="s">
        <v>287</v>
      </c>
      <c r="C93" s="29" t="s">
        <v>187</v>
      </c>
      <c r="D93" s="28" t="s">
        <v>188</v>
      </c>
      <c r="E93" s="27" t="s">
        <v>127</v>
      </c>
      <c r="F93" s="27">
        <v>136</v>
      </c>
      <c r="G93" s="39" t="s">
        <v>136</v>
      </c>
      <c r="H93" s="42">
        <v>0</v>
      </c>
      <c r="I93" s="42">
        <v>0</v>
      </c>
      <c r="J93" s="35" t="s">
        <v>129</v>
      </c>
    </row>
    <row r="94" spans="1:10" ht="78.75">
      <c r="A94" s="35" t="s">
        <v>186</v>
      </c>
      <c r="B94" s="36" t="s">
        <v>288</v>
      </c>
      <c r="C94" s="29" t="s">
        <v>187</v>
      </c>
      <c r="D94" s="28" t="s">
        <v>188</v>
      </c>
      <c r="E94" s="27" t="s">
        <v>127</v>
      </c>
      <c r="F94" s="27">
        <v>137</v>
      </c>
      <c r="G94" s="39" t="s">
        <v>147</v>
      </c>
      <c r="H94" s="42">
        <v>0</v>
      </c>
      <c r="I94" s="42">
        <v>0</v>
      </c>
      <c r="J94" s="35" t="s">
        <v>129</v>
      </c>
    </row>
    <row r="95" spans="1:10" ht="78.75">
      <c r="A95" s="35" t="s">
        <v>186</v>
      </c>
      <c r="B95" s="36" t="s">
        <v>289</v>
      </c>
      <c r="C95" s="29" t="s">
        <v>187</v>
      </c>
      <c r="D95" s="28" t="s">
        <v>188</v>
      </c>
      <c r="E95" s="27" t="s">
        <v>127</v>
      </c>
      <c r="F95" s="27">
        <v>142</v>
      </c>
      <c r="G95" s="39" t="s">
        <v>139</v>
      </c>
      <c r="H95" s="42">
        <v>0</v>
      </c>
      <c r="I95" s="42">
        <v>0</v>
      </c>
      <c r="J95" s="35" t="s">
        <v>129</v>
      </c>
    </row>
    <row r="96" spans="1:10" ht="78.75">
      <c r="A96" s="35" t="s">
        <v>186</v>
      </c>
      <c r="B96" s="36" t="s">
        <v>290</v>
      </c>
      <c r="C96" s="29" t="s">
        <v>187</v>
      </c>
      <c r="D96" s="28" t="s">
        <v>188</v>
      </c>
      <c r="E96" s="27" t="s">
        <v>127</v>
      </c>
      <c r="F96" s="27">
        <v>144</v>
      </c>
      <c r="G96" s="39" t="s">
        <v>148</v>
      </c>
      <c r="H96" s="42">
        <v>0</v>
      </c>
      <c r="I96" s="42">
        <v>0</v>
      </c>
      <c r="J96" s="35" t="s">
        <v>129</v>
      </c>
    </row>
    <row r="97" spans="1:10" ht="78.75">
      <c r="A97" s="35" t="s">
        <v>186</v>
      </c>
      <c r="B97" s="36" t="s">
        <v>291</v>
      </c>
      <c r="C97" s="29" t="s">
        <v>187</v>
      </c>
      <c r="D97" s="28" t="s">
        <v>188</v>
      </c>
      <c r="E97" s="27" t="s">
        <v>127</v>
      </c>
      <c r="F97" s="27">
        <v>147</v>
      </c>
      <c r="G97" s="39" t="s">
        <v>140</v>
      </c>
      <c r="H97" s="42">
        <v>0</v>
      </c>
      <c r="I97" s="42">
        <v>0</v>
      </c>
      <c r="J97" s="35" t="s">
        <v>129</v>
      </c>
    </row>
    <row r="98" spans="1:10" ht="78.75">
      <c r="A98" s="35" t="s">
        <v>186</v>
      </c>
      <c r="B98" s="36" t="s">
        <v>292</v>
      </c>
      <c r="C98" s="29" t="s">
        <v>187</v>
      </c>
      <c r="D98" s="28" t="s">
        <v>188</v>
      </c>
      <c r="E98" s="27" t="s">
        <v>127</v>
      </c>
      <c r="F98" s="27">
        <v>148</v>
      </c>
      <c r="G98" s="39" t="s">
        <v>141</v>
      </c>
      <c r="H98" s="42">
        <v>192</v>
      </c>
      <c r="I98" s="42">
        <v>192</v>
      </c>
      <c r="J98" s="35" t="s">
        <v>129</v>
      </c>
    </row>
    <row r="99" spans="1:10" ht="78.75">
      <c r="A99" s="35" t="s">
        <v>186</v>
      </c>
      <c r="B99" s="36" t="s">
        <v>293</v>
      </c>
      <c r="C99" s="29" t="s">
        <v>187</v>
      </c>
      <c r="D99" s="28" t="s">
        <v>188</v>
      </c>
      <c r="E99" s="27" t="s">
        <v>127</v>
      </c>
      <c r="F99" s="27">
        <v>220</v>
      </c>
      <c r="G99" s="39" t="s">
        <v>142</v>
      </c>
      <c r="H99" s="42">
        <v>4500</v>
      </c>
      <c r="I99" s="42">
        <v>4500</v>
      </c>
      <c r="J99" s="35" t="s">
        <v>129</v>
      </c>
    </row>
    <row r="100" spans="1:10" ht="78.75">
      <c r="A100" s="35" t="s">
        <v>186</v>
      </c>
      <c r="B100" s="36" t="s">
        <v>294</v>
      </c>
      <c r="C100" s="29" t="s">
        <v>187</v>
      </c>
      <c r="D100" s="28" t="s">
        <v>188</v>
      </c>
      <c r="E100" s="27" t="s">
        <v>127</v>
      </c>
      <c r="F100" s="27">
        <v>303</v>
      </c>
      <c r="G100" s="39" t="s">
        <v>150</v>
      </c>
      <c r="H100" s="42">
        <v>0</v>
      </c>
      <c r="I100" s="42">
        <v>0</v>
      </c>
      <c r="J100" s="35" t="s">
        <v>129</v>
      </c>
    </row>
    <row r="101" spans="1:10" ht="78.75">
      <c r="A101" s="35" t="s">
        <v>186</v>
      </c>
      <c r="B101" s="36" t="s">
        <v>295</v>
      </c>
      <c r="C101" s="29" t="s">
        <v>187</v>
      </c>
      <c r="D101" s="28" t="s">
        <v>188</v>
      </c>
      <c r="E101" s="27" t="s">
        <v>127</v>
      </c>
      <c r="F101" s="27">
        <v>304</v>
      </c>
      <c r="G101" s="39" t="s">
        <v>146</v>
      </c>
      <c r="H101" s="42">
        <v>0</v>
      </c>
      <c r="I101" s="42">
        <v>0</v>
      </c>
      <c r="J101" s="35" t="s">
        <v>129</v>
      </c>
    </row>
    <row r="102" spans="1:10" ht="78.75">
      <c r="A102" s="35" t="s">
        <v>186</v>
      </c>
      <c r="B102" s="36" t="s">
        <v>296</v>
      </c>
      <c r="C102" s="29" t="s">
        <v>187</v>
      </c>
      <c r="D102" s="28" t="s">
        <v>188</v>
      </c>
      <c r="E102" s="27" t="s">
        <v>127</v>
      </c>
      <c r="F102" s="27">
        <v>367</v>
      </c>
      <c r="G102" s="39" t="s">
        <v>153</v>
      </c>
      <c r="H102" s="42">
        <v>0</v>
      </c>
      <c r="I102" s="42">
        <v>0</v>
      </c>
      <c r="J102" s="35" t="s">
        <v>129</v>
      </c>
    </row>
    <row r="103" spans="1:10" ht="78.75">
      <c r="A103" s="35" t="s">
        <v>186</v>
      </c>
      <c r="B103" s="36" t="s">
        <v>297</v>
      </c>
      <c r="C103" s="29" t="s">
        <v>187</v>
      </c>
      <c r="D103" s="28" t="s">
        <v>188</v>
      </c>
      <c r="E103" s="27" t="s">
        <v>127</v>
      </c>
      <c r="F103" s="27">
        <v>2</v>
      </c>
      <c r="G103" s="39" t="s">
        <v>151</v>
      </c>
      <c r="H103" s="42">
        <v>0</v>
      </c>
      <c r="I103" s="42">
        <v>0</v>
      </c>
      <c r="J103" s="35" t="s">
        <v>129</v>
      </c>
    </row>
    <row r="104" spans="1:10" ht="78.75">
      <c r="A104" s="35" t="s">
        <v>186</v>
      </c>
      <c r="B104" s="36" t="s">
        <v>298</v>
      </c>
      <c r="C104" s="29" t="s">
        <v>187</v>
      </c>
      <c r="D104" s="28" t="s">
        <v>188</v>
      </c>
      <c r="E104" s="27" t="s">
        <v>127</v>
      </c>
      <c r="F104" s="27">
        <v>400</v>
      </c>
      <c r="G104" s="39" t="s">
        <v>152</v>
      </c>
      <c r="H104" s="42">
        <v>279</v>
      </c>
      <c r="I104" s="42">
        <v>279</v>
      </c>
      <c r="J104" s="35" t="s">
        <v>129</v>
      </c>
    </row>
    <row r="105" spans="1:10" ht="78.75">
      <c r="A105" s="35" t="s">
        <v>189</v>
      </c>
      <c r="B105" s="36" t="s">
        <v>299</v>
      </c>
      <c r="C105" s="29" t="s">
        <v>190</v>
      </c>
      <c r="D105" s="28" t="s">
        <v>191</v>
      </c>
      <c r="E105" s="27" t="s">
        <v>127</v>
      </c>
      <c r="F105" s="27">
        <v>134</v>
      </c>
      <c r="G105" s="39" t="s">
        <v>134</v>
      </c>
      <c r="H105" s="42">
        <v>0</v>
      </c>
      <c r="I105" s="42">
        <v>0</v>
      </c>
      <c r="J105" s="35" t="s">
        <v>129</v>
      </c>
    </row>
    <row r="106" spans="1:10" ht="78.75">
      <c r="A106" s="35" t="s">
        <v>189</v>
      </c>
      <c r="B106" s="36" t="s">
        <v>300</v>
      </c>
      <c r="C106" s="29" t="s">
        <v>190</v>
      </c>
      <c r="D106" s="28" t="s">
        <v>191</v>
      </c>
      <c r="E106" s="27" t="s">
        <v>127</v>
      </c>
      <c r="F106" s="27">
        <v>136</v>
      </c>
      <c r="G106" s="39" t="s">
        <v>136</v>
      </c>
      <c r="H106" s="42">
        <v>0</v>
      </c>
      <c r="I106" s="42">
        <v>0</v>
      </c>
      <c r="J106" s="35" t="s">
        <v>129</v>
      </c>
    </row>
    <row r="107" spans="1:10" ht="78.75">
      <c r="A107" s="35" t="s">
        <v>189</v>
      </c>
      <c r="B107" s="36" t="s">
        <v>301</v>
      </c>
      <c r="C107" s="29" t="s">
        <v>190</v>
      </c>
      <c r="D107" s="28" t="s">
        <v>191</v>
      </c>
      <c r="E107" s="27" t="s">
        <v>127</v>
      </c>
      <c r="F107" s="27">
        <v>137</v>
      </c>
      <c r="G107" s="39" t="s">
        <v>147</v>
      </c>
      <c r="H107" s="42">
        <v>0</v>
      </c>
      <c r="I107" s="42">
        <v>0</v>
      </c>
      <c r="J107" s="35" t="s">
        <v>129</v>
      </c>
    </row>
    <row r="108" spans="1:10" ht="78.75">
      <c r="A108" s="35" t="s">
        <v>189</v>
      </c>
      <c r="B108" s="36" t="s">
        <v>302</v>
      </c>
      <c r="C108" s="29" t="s">
        <v>190</v>
      </c>
      <c r="D108" s="28" t="s">
        <v>191</v>
      </c>
      <c r="E108" s="27" t="s">
        <v>127</v>
      </c>
      <c r="F108" s="27">
        <v>138</v>
      </c>
      <c r="G108" s="39" t="s">
        <v>137</v>
      </c>
      <c r="H108" s="42">
        <v>0</v>
      </c>
      <c r="I108" s="42">
        <v>0</v>
      </c>
      <c r="J108" s="35" t="s">
        <v>129</v>
      </c>
    </row>
    <row r="109" spans="1:10" ht="78.75">
      <c r="A109" s="35" t="s">
        <v>189</v>
      </c>
      <c r="B109" s="36" t="s">
        <v>303</v>
      </c>
      <c r="C109" s="29" t="s">
        <v>190</v>
      </c>
      <c r="D109" s="28" t="s">
        <v>191</v>
      </c>
      <c r="E109" s="27" t="s">
        <v>127</v>
      </c>
      <c r="F109" s="27">
        <v>142</v>
      </c>
      <c r="G109" s="39" t="s">
        <v>139</v>
      </c>
      <c r="H109" s="42">
        <v>0</v>
      </c>
      <c r="I109" s="42">
        <v>0</v>
      </c>
      <c r="J109" s="35" t="s">
        <v>129</v>
      </c>
    </row>
    <row r="110" spans="1:10" ht="78.75">
      <c r="A110" s="35" t="s">
        <v>189</v>
      </c>
      <c r="B110" s="36" t="s">
        <v>304</v>
      </c>
      <c r="C110" s="29" t="s">
        <v>190</v>
      </c>
      <c r="D110" s="28" t="s">
        <v>191</v>
      </c>
      <c r="E110" s="27" t="s">
        <v>127</v>
      </c>
      <c r="F110" s="27">
        <v>147</v>
      </c>
      <c r="G110" s="39" t="s">
        <v>140</v>
      </c>
      <c r="H110" s="42">
        <v>0</v>
      </c>
      <c r="I110" s="42">
        <v>0</v>
      </c>
      <c r="J110" s="35" t="s">
        <v>129</v>
      </c>
    </row>
    <row r="111" spans="1:10" ht="78.75">
      <c r="A111" s="35" t="s">
        <v>189</v>
      </c>
      <c r="B111" s="36" t="s">
        <v>305</v>
      </c>
      <c r="C111" s="29" t="s">
        <v>190</v>
      </c>
      <c r="D111" s="28" t="s">
        <v>191</v>
      </c>
      <c r="E111" s="27" t="s">
        <v>127</v>
      </c>
      <c r="F111" s="27">
        <v>220</v>
      </c>
      <c r="G111" s="39" t="s">
        <v>142</v>
      </c>
      <c r="H111" s="42">
        <v>4500</v>
      </c>
      <c r="I111" s="42">
        <v>4500</v>
      </c>
      <c r="J111" s="35" t="s">
        <v>129</v>
      </c>
    </row>
    <row r="112" spans="1:10" ht="78.75">
      <c r="A112" s="35" t="s">
        <v>189</v>
      </c>
      <c r="B112" s="36" t="s">
        <v>306</v>
      </c>
      <c r="C112" s="29" t="s">
        <v>190</v>
      </c>
      <c r="D112" s="28" t="s">
        <v>191</v>
      </c>
      <c r="E112" s="27" t="s">
        <v>127</v>
      </c>
      <c r="F112" s="27">
        <v>301</v>
      </c>
      <c r="G112" s="39" t="s">
        <v>145</v>
      </c>
      <c r="H112" s="42">
        <v>9</v>
      </c>
      <c r="I112" s="42">
        <v>9</v>
      </c>
      <c r="J112" s="35" t="s">
        <v>129</v>
      </c>
    </row>
    <row r="113" spans="1:10" ht="78.75">
      <c r="A113" s="35" t="s">
        <v>189</v>
      </c>
      <c r="B113" s="36" t="s">
        <v>307</v>
      </c>
      <c r="C113" s="29" t="s">
        <v>190</v>
      </c>
      <c r="D113" s="28" t="s">
        <v>191</v>
      </c>
      <c r="E113" s="27" t="s">
        <v>127</v>
      </c>
      <c r="F113" s="27">
        <v>2</v>
      </c>
      <c r="G113" s="39" t="s">
        <v>151</v>
      </c>
      <c r="H113" s="42">
        <v>0</v>
      </c>
      <c r="I113" s="42">
        <v>0</v>
      </c>
      <c r="J113" s="35" t="s">
        <v>129</v>
      </c>
    </row>
    <row r="114" spans="1:10" ht="78.75">
      <c r="A114" s="35" t="s">
        <v>189</v>
      </c>
      <c r="B114" s="36" t="s">
        <v>308</v>
      </c>
      <c r="C114" s="29" t="s">
        <v>190</v>
      </c>
      <c r="D114" s="28" t="s">
        <v>191</v>
      </c>
      <c r="E114" s="27" t="s">
        <v>127</v>
      </c>
      <c r="F114" s="27">
        <v>400</v>
      </c>
      <c r="G114" s="39" t="s">
        <v>152</v>
      </c>
      <c r="H114" s="42">
        <v>250</v>
      </c>
      <c r="I114" s="42">
        <v>250</v>
      </c>
      <c r="J114" s="35" t="s">
        <v>129</v>
      </c>
    </row>
    <row r="115" spans="1:10" ht="110.25">
      <c r="A115" s="35" t="s">
        <v>165</v>
      </c>
      <c r="B115" s="36" t="s">
        <v>309</v>
      </c>
      <c r="C115" s="35" t="s">
        <v>166</v>
      </c>
      <c r="D115" s="28" t="s">
        <v>167</v>
      </c>
      <c r="E115" s="27" t="s">
        <v>127</v>
      </c>
      <c r="F115" s="27">
        <v>54</v>
      </c>
      <c r="G115" s="39" t="s">
        <v>130</v>
      </c>
      <c r="H115" s="42">
        <v>150</v>
      </c>
      <c r="I115" s="42">
        <v>150</v>
      </c>
      <c r="J115" s="35" t="s">
        <v>129</v>
      </c>
    </row>
    <row r="116" spans="1:10" ht="110.25">
      <c r="A116" s="35" t="s">
        <v>165</v>
      </c>
      <c r="B116" s="36" t="s">
        <v>310</v>
      </c>
      <c r="C116" s="35" t="s">
        <v>166</v>
      </c>
      <c r="D116" s="28" t="s">
        <v>167</v>
      </c>
      <c r="E116" s="27" t="s">
        <v>127</v>
      </c>
      <c r="F116" s="27">
        <v>136</v>
      </c>
      <c r="G116" s="39" t="s">
        <v>136</v>
      </c>
      <c r="H116" s="42">
        <v>0</v>
      </c>
      <c r="I116" s="42">
        <v>0</v>
      </c>
      <c r="J116" s="35" t="s">
        <v>129</v>
      </c>
    </row>
    <row r="117" spans="1:10" ht="110.25">
      <c r="A117" s="35" t="s">
        <v>165</v>
      </c>
      <c r="B117" s="36" t="s">
        <v>311</v>
      </c>
      <c r="C117" s="35" t="s">
        <v>166</v>
      </c>
      <c r="D117" s="28" t="s">
        <v>167</v>
      </c>
      <c r="E117" s="27" t="s">
        <v>127</v>
      </c>
      <c r="F117" s="27">
        <v>142</v>
      </c>
      <c r="G117" s="39" t="s">
        <v>139</v>
      </c>
      <c r="H117" s="42">
        <v>0</v>
      </c>
      <c r="I117" s="42">
        <v>0</v>
      </c>
      <c r="J117" s="35" t="s">
        <v>129</v>
      </c>
    </row>
    <row r="118" spans="1:10" ht="110.25">
      <c r="A118" s="35" t="s">
        <v>165</v>
      </c>
      <c r="B118" s="36" t="s">
        <v>312</v>
      </c>
      <c r="C118" s="35" t="s">
        <v>166</v>
      </c>
      <c r="D118" s="28" t="s">
        <v>167</v>
      </c>
      <c r="E118" s="27" t="s">
        <v>127</v>
      </c>
      <c r="F118" s="27">
        <v>144</v>
      </c>
      <c r="G118" s="39" t="s">
        <v>148</v>
      </c>
      <c r="H118" s="42">
        <v>0</v>
      </c>
      <c r="I118" s="42">
        <v>0</v>
      </c>
      <c r="J118" s="35" t="s">
        <v>129</v>
      </c>
    </row>
    <row r="119" spans="1:10" ht="110.25">
      <c r="A119" s="35" t="s">
        <v>165</v>
      </c>
      <c r="B119" s="36" t="s">
        <v>313</v>
      </c>
      <c r="C119" s="35" t="s">
        <v>166</v>
      </c>
      <c r="D119" s="28" t="s">
        <v>167</v>
      </c>
      <c r="E119" s="27" t="s">
        <v>127</v>
      </c>
      <c r="F119" s="27">
        <v>220</v>
      </c>
      <c r="G119" s="39" t="s">
        <v>142</v>
      </c>
      <c r="H119" s="42">
        <v>0</v>
      </c>
      <c r="I119" s="42">
        <v>0</v>
      </c>
      <c r="J119" s="35" t="s">
        <v>129</v>
      </c>
    </row>
    <row r="120" spans="1:10" ht="110.25">
      <c r="A120" s="35" t="s">
        <v>165</v>
      </c>
      <c r="B120" s="36" t="s">
        <v>314</v>
      </c>
      <c r="C120" s="35" t="s">
        <v>166</v>
      </c>
      <c r="D120" s="28" t="s">
        <v>167</v>
      </c>
      <c r="E120" s="27" t="s">
        <v>127</v>
      </c>
      <c r="F120" s="27">
        <v>304</v>
      </c>
      <c r="G120" s="39" t="s">
        <v>146</v>
      </c>
      <c r="H120" s="42">
        <v>0</v>
      </c>
      <c r="I120" s="42">
        <v>0</v>
      </c>
      <c r="J120" s="35" t="s">
        <v>129</v>
      </c>
    </row>
    <row r="121" spans="1:10" ht="110.25">
      <c r="A121" s="35" t="s">
        <v>165</v>
      </c>
      <c r="B121" s="36" t="s">
        <v>315</v>
      </c>
      <c r="C121" s="35" t="s">
        <v>166</v>
      </c>
      <c r="D121" s="28" t="s">
        <v>167</v>
      </c>
      <c r="E121" s="27" t="s">
        <v>127</v>
      </c>
      <c r="F121" s="27">
        <v>2</v>
      </c>
      <c r="G121" s="39" t="s">
        <v>151</v>
      </c>
      <c r="H121" s="42">
        <v>0</v>
      </c>
      <c r="I121" s="42">
        <v>0</v>
      </c>
      <c r="J121" s="35" t="s">
        <v>129</v>
      </c>
    </row>
    <row r="122" spans="1:10" ht="110.25">
      <c r="A122" s="35" t="s">
        <v>355</v>
      </c>
      <c r="B122" s="36" t="s">
        <v>356</v>
      </c>
      <c r="C122" s="35" t="s">
        <v>195</v>
      </c>
      <c r="D122" s="28" t="s">
        <v>164</v>
      </c>
      <c r="E122" s="27" t="s">
        <v>127</v>
      </c>
      <c r="F122" s="27">
        <v>54</v>
      </c>
      <c r="G122" s="39" t="s">
        <v>130</v>
      </c>
      <c r="H122" s="42">
        <v>150</v>
      </c>
      <c r="I122" s="42">
        <v>150</v>
      </c>
      <c r="J122" s="35" t="s">
        <v>129</v>
      </c>
    </row>
    <row r="123" spans="1:10" ht="110.25">
      <c r="A123" s="35" t="s">
        <v>355</v>
      </c>
      <c r="B123" s="36" t="s">
        <v>357</v>
      </c>
      <c r="C123" s="35" t="s">
        <v>195</v>
      </c>
      <c r="D123" s="28" t="s">
        <v>164</v>
      </c>
      <c r="E123" s="27" t="s">
        <v>127</v>
      </c>
      <c r="F123" s="27">
        <v>136</v>
      </c>
      <c r="G123" s="39" t="s">
        <v>136</v>
      </c>
      <c r="H123" s="42">
        <v>0</v>
      </c>
      <c r="I123" s="42">
        <v>0</v>
      </c>
      <c r="J123" s="35" t="s">
        <v>129</v>
      </c>
    </row>
    <row r="124" spans="1:10" ht="110.25">
      <c r="A124" s="35" t="s">
        <v>355</v>
      </c>
      <c r="B124" s="36" t="s">
        <v>358</v>
      </c>
      <c r="C124" s="35" t="s">
        <v>195</v>
      </c>
      <c r="D124" s="28" t="s">
        <v>164</v>
      </c>
      <c r="E124" s="27" t="s">
        <v>127</v>
      </c>
      <c r="F124" s="27">
        <v>137</v>
      </c>
      <c r="G124" s="39" t="s">
        <v>147</v>
      </c>
      <c r="H124" s="42">
        <v>0</v>
      </c>
      <c r="I124" s="42">
        <v>0</v>
      </c>
      <c r="J124" s="35" t="s">
        <v>129</v>
      </c>
    </row>
    <row r="125" spans="1:10" ht="110.25">
      <c r="A125" s="35" t="s">
        <v>355</v>
      </c>
      <c r="B125" s="36" t="s">
        <v>359</v>
      </c>
      <c r="C125" s="35" t="s">
        <v>195</v>
      </c>
      <c r="D125" s="28" t="s">
        <v>164</v>
      </c>
      <c r="E125" s="27" t="s">
        <v>127</v>
      </c>
      <c r="F125" s="27">
        <v>142</v>
      </c>
      <c r="G125" s="39" t="s">
        <v>139</v>
      </c>
      <c r="H125" s="42">
        <v>0</v>
      </c>
      <c r="I125" s="42">
        <v>0</v>
      </c>
      <c r="J125" s="35" t="s">
        <v>129</v>
      </c>
    </row>
    <row r="126" spans="1:10" ht="110.25">
      <c r="A126" s="35" t="s">
        <v>355</v>
      </c>
      <c r="B126" s="36" t="s">
        <v>360</v>
      </c>
      <c r="C126" s="35" t="s">
        <v>195</v>
      </c>
      <c r="D126" s="28" t="s">
        <v>164</v>
      </c>
      <c r="E126" s="27" t="s">
        <v>127</v>
      </c>
      <c r="F126" s="27">
        <v>144</v>
      </c>
      <c r="G126" s="39" t="s">
        <v>148</v>
      </c>
      <c r="H126" s="42">
        <v>0</v>
      </c>
      <c r="I126" s="42">
        <v>0</v>
      </c>
      <c r="J126" s="35" t="s">
        <v>129</v>
      </c>
    </row>
    <row r="127" spans="1:10" ht="110.25">
      <c r="A127" s="35" t="s">
        <v>355</v>
      </c>
      <c r="B127" s="36" t="s">
        <v>361</v>
      </c>
      <c r="C127" s="35" t="s">
        <v>195</v>
      </c>
      <c r="D127" s="28" t="s">
        <v>164</v>
      </c>
      <c r="E127" s="27" t="s">
        <v>127</v>
      </c>
      <c r="F127" s="27">
        <v>148</v>
      </c>
      <c r="G127" s="39" t="s">
        <v>141</v>
      </c>
      <c r="H127" s="42">
        <v>10</v>
      </c>
      <c r="I127" s="42">
        <v>10</v>
      </c>
      <c r="J127" s="35" t="s">
        <v>129</v>
      </c>
    </row>
    <row r="128" spans="1:10" ht="110.25">
      <c r="A128" s="35" t="s">
        <v>355</v>
      </c>
      <c r="B128" s="36" t="s">
        <v>362</v>
      </c>
      <c r="C128" s="35" t="s">
        <v>195</v>
      </c>
      <c r="D128" s="28" t="s">
        <v>164</v>
      </c>
      <c r="E128" s="27" t="s">
        <v>127</v>
      </c>
      <c r="F128" s="27">
        <v>220</v>
      </c>
      <c r="G128" s="39" t="s">
        <v>142</v>
      </c>
      <c r="H128" s="42">
        <v>300</v>
      </c>
      <c r="I128" s="42">
        <v>300</v>
      </c>
      <c r="J128" s="35" t="s">
        <v>129</v>
      </c>
    </row>
    <row r="129" spans="1:10" ht="110.25">
      <c r="A129" s="35" t="s">
        <v>161</v>
      </c>
      <c r="B129" s="36" t="s">
        <v>316</v>
      </c>
      <c r="C129" s="35" t="s">
        <v>162</v>
      </c>
      <c r="D129" s="43" t="s">
        <v>163</v>
      </c>
      <c r="E129" s="27" t="s">
        <v>127</v>
      </c>
      <c r="F129" s="27">
        <v>131</v>
      </c>
      <c r="G129" s="39" t="s">
        <v>131</v>
      </c>
      <c r="H129" s="42">
        <v>0</v>
      </c>
      <c r="I129" s="42">
        <v>0</v>
      </c>
      <c r="J129" s="35" t="s">
        <v>129</v>
      </c>
    </row>
    <row r="130" spans="1:10" ht="110.25">
      <c r="A130" s="35" t="s">
        <v>161</v>
      </c>
      <c r="B130" s="36" t="s">
        <v>317</v>
      </c>
      <c r="C130" s="35" t="s">
        <v>162</v>
      </c>
      <c r="D130" s="43" t="s">
        <v>163</v>
      </c>
      <c r="E130" s="27" t="s">
        <v>127</v>
      </c>
      <c r="F130" s="27">
        <v>133</v>
      </c>
      <c r="G130" s="39" t="s">
        <v>133</v>
      </c>
      <c r="H130" s="42">
        <v>38</v>
      </c>
      <c r="I130" s="42">
        <v>38</v>
      </c>
      <c r="J130" s="35" t="s">
        <v>129</v>
      </c>
    </row>
    <row r="131" spans="1:10" ht="110.25">
      <c r="A131" s="35" t="s">
        <v>161</v>
      </c>
      <c r="B131" s="36" t="s">
        <v>318</v>
      </c>
      <c r="C131" s="35" t="s">
        <v>162</v>
      </c>
      <c r="D131" s="43" t="s">
        <v>163</v>
      </c>
      <c r="E131" s="27" t="s">
        <v>127</v>
      </c>
      <c r="F131" s="27">
        <v>136</v>
      </c>
      <c r="G131" s="39" t="s">
        <v>136</v>
      </c>
      <c r="H131" s="42">
        <v>0</v>
      </c>
      <c r="I131" s="42">
        <v>0</v>
      </c>
      <c r="J131" s="35" t="s">
        <v>129</v>
      </c>
    </row>
    <row r="132" spans="1:10" ht="110.25">
      <c r="A132" s="35" t="s">
        <v>161</v>
      </c>
      <c r="B132" s="36" t="s">
        <v>319</v>
      </c>
      <c r="C132" s="35" t="s">
        <v>162</v>
      </c>
      <c r="D132" s="43" t="s">
        <v>163</v>
      </c>
      <c r="E132" s="27" t="s">
        <v>127</v>
      </c>
      <c r="F132" s="27">
        <v>137</v>
      </c>
      <c r="G132" s="39" t="s">
        <v>147</v>
      </c>
      <c r="H132" s="42">
        <v>0</v>
      </c>
      <c r="I132" s="42">
        <v>0</v>
      </c>
      <c r="J132" s="35" t="s">
        <v>129</v>
      </c>
    </row>
    <row r="133" spans="1:10" ht="110.25">
      <c r="A133" s="35" t="s">
        <v>161</v>
      </c>
      <c r="B133" s="36" t="s">
        <v>320</v>
      </c>
      <c r="C133" s="35" t="s">
        <v>162</v>
      </c>
      <c r="D133" s="43" t="s">
        <v>163</v>
      </c>
      <c r="E133" s="27" t="s">
        <v>127</v>
      </c>
      <c r="F133" s="27">
        <v>140</v>
      </c>
      <c r="G133" s="39" t="s">
        <v>138</v>
      </c>
      <c r="H133" s="42">
        <v>0</v>
      </c>
      <c r="I133" s="42">
        <v>0</v>
      </c>
      <c r="J133" s="35" t="s">
        <v>129</v>
      </c>
    </row>
    <row r="134" spans="1:10" ht="110.25">
      <c r="A134" s="35" t="s">
        <v>161</v>
      </c>
      <c r="B134" s="36" t="s">
        <v>321</v>
      </c>
      <c r="C134" s="35" t="s">
        <v>162</v>
      </c>
      <c r="D134" s="43" t="s">
        <v>163</v>
      </c>
      <c r="E134" s="27" t="s">
        <v>127</v>
      </c>
      <c r="F134" s="27">
        <v>142</v>
      </c>
      <c r="G134" s="39" t="s">
        <v>139</v>
      </c>
      <c r="H134" s="42">
        <v>0</v>
      </c>
      <c r="I134" s="42">
        <v>0</v>
      </c>
      <c r="J134" s="35" t="s">
        <v>129</v>
      </c>
    </row>
    <row r="135" spans="1:10" ht="110.25">
      <c r="A135" s="35" t="s">
        <v>161</v>
      </c>
      <c r="B135" s="36" t="s">
        <v>322</v>
      </c>
      <c r="C135" s="35" t="s">
        <v>162</v>
      </c>
      <c r="D135" s="43" t="s">
        <v>163</v>
      </c>
      <c r="E135" s="27" t="s">
        <v>127</v>
      </c>
      <c r="F135" s="27">
        <v>144</v>
      </c>
      <c r="G135" s="39" t="s">
        <v>148</v>
      </c>
      <c r="H135" s="42">
        <v>0</v>
      </c>
      <c r="I135" s="42">
        <v>0</v>
      </c>
      <c r="J135" s="35" t="s">
        <v>129</v>
      </c>
    </row>
    <row r="136" spans="1:10" ht="110.25">
      <c r="A136" s="35" t="s">
        <v>161</v>
      </c>
      <c r="B136" s="36" t="s">
        <v>323</v>
      </c>
      <c r="C136" s="35" t="s">
        <v>162</v>
      </c>
      <c r="D136" s="43" t="s">
        <v>163</v>
      </c>
      <c r="E136" s="27" t="s">
        <v>127</v>
      </c>
      <c r="F136" s="27">
        <v>147</v>
      </c>
      <c r="G136" s="39" t="s">
        <v>140</v>
      </c>
      <c r="H136" s="42">
        <v>0</v>
      </c>
      <c r="I136" s="42">
        <v>0</v>
      </c>
      <c r="J136" s="35" t="s">
        <v>129</v>
      </c>
    </row>
    <row r="137" spans="1:10" ht="110.25">
      <c r="A137" s="35" t="s">
        <v>161</v>
      </c>
      <c r="B137" s="36" t="s">
        <v>324</v>
      </c>
      <c r="C137" s="35" t="s">
        <v>162</v>
      </c>
      <c r="D137" s="43" t="s">
        <v>163</v>
      </c>
      <c r="E137" s="27" t="s">
        <v>127</v>
      </c>
      <c r="F137" s="27">
        <v>148</v>
      </c>
      <c r="G137" s="39" t="s">
        <v>141</v>
      </c>
      <c r="H137" s="42">
        <v>10</v>
      </c>
      <c r="I137" s="42">
        <v>10</v>
      </c>
      <c r="J137" s="35" t="s">
        <v>129</v>
      </c>
    </row>
    <row r="138" spans="1:10" ht="110.25">
      <c r="A138" s="35" t="s">
        <v>161</v>
      </c>
      <c r="B138" s="36" t="s">
        <v>325</v>
      </c>
      <c r="C138" s="35" t="s">
        <v>162</v>
      </c>
      <c r="D138" s="43" t="s">
        <v>163</v>
      </c>
      <c r="E138" s="27" t="s">
        <v>127</v>
      </c>
      <c r="F138" s="27">
        <v>220</v>
      </c>
      <c r="G138" s="39" t="s">
        <v>142</v>
      </c>
      <c r="H138" s="42">
        <v>300</v>
      </c>
      <c r="I138" s="42">
        <v>300</v>
      </c>
      <c r="J138" s="35" t="s">
        <v>129</v>
      </c>
    </row>
    <row r="139" spans="1:10" ht="110.25">
      <c r="A139" s="35" t="s">
        <v>161</v>
      </c>
      <c r="B139" s="36" t="s">
        <v>326</v>
      </c>
      <c r="C139" s="35" t="s">
        <v>162</v>
      </c>
      <c r="D139" s="43" t="s">
        <v>163</v>
      </c>
      <c r="E139" s="27" t="s">
        <v>127</v>
      </c>
      <c r="F139" s="27">
        <v>393</v>
      </c>
      <c r="G139" s="39" t="s">
        <v>143</v>
      </c>
      <c r="H139" s="42">
        <v>0</v>
      </c>
      <c r="I139" s="42">
        <v>0</v>
      </c>
      <c r="J139" s="35" t="s">
        <v>129</v>
      </c>
    </row>
    <row r="140" spans="1:10" ht="110.25">
      <c r="A140" s="35" t="s">
        <v>159</v>
      </c>
      <c r="B140" s="36" t="s">
        <v>327</v>
      </c>
      <c r="C140" s="35" t="s">
        <v>160</v>
      </c>
      <c r="D140" s="28" t="s">
        <v>364</v>
      </c>
      <c r="E140" s="27" t="s">
        <v>127</v>
      </c>
      <c r="F140" s="27">
        <v>131</v>
      </c>
      <c r="G140" s="39" t="s">
        <v>131</v>
      </c>
      <c r="H140" s="42">
        <v>0</v>
      </c>
      <c r="I140" s="42">
        <v>0</v>
      </c>
      <c r="J140" s="35" t="s">
        <v>129</v>
      </c>
    </row>
    <row r="141" spans="1:10" ht="110.25">
      <c r="A141" s="35" t="s">
        <v>159</v>
      </c>
      <c r="B141" s="36" t="s">
        <v>328</v>
      </c>
      <c r="C141" s="35" t="s">
        <v>160</v>
      </c>
      <c r="D141" s="28" t="s">
        <v>364</v>
      </c>
      <c r="E141" s="27" t="s">
        <v>127</v>
      </c>
      <c r="F141" s="27">
        <v>132</v>
      </c>
      <c r="G141" s="39" t="s">
        <v>132</v>
      </c>
      <c r="H141" s="42">
        <v>0</v>
      </c>
      <c r="I141" s="42">
        <v>0</v>
      </c>
      <c r="J141" s="35" t="s">
        <v>129</v>
      </c>
    </row>
    <row r="142" spans="1:10" ht="110.25">
      <c r="A142" s="35" t="s">
        <v>159</v>
      </c>
      <c r="B142" s="36" t="s">
        <v>329</v>
      </c>
      <c r="C142" s="35" t="s">
        <v>160</v>
      </c>
      <c r="D142" s="28" t="s">
        <v>364</v>
      </c>
      <c r="E142" s="27" t="s">
        <v>127</v>
      </c>
      <c r="F142" s="27">
        <v>133</v>
      </c>
      <c r="G142" s="39" t="s">
        <v>133</v>
      </c>
      <c r="H142" s="42">
        <v>155</v>
      </c>
      <c r="I142" s="42">
        <v>155</v>
      </c>
      <c r="J142" s="35" t="s">
        <v>129</v>
      </c>
    </row>
    <row r="143" spans="1:10" ht="110.25">
      <c r="A143" s="35" t="s">
        <v>159</v>
      </c>
      <c r="B143" s="36" t="s">
        <v>330</v>
      </c>
      <c r="C143" s="35" t="s">
        <v>160</v>
      </c>
      <c r="D143" s="28" t="s">
        <v>364</v>
      </c>
      <c r="E143" s="27" t="s">
        <v>127</v>
      </c>
      <c r="F143" s="27">
        <v>134</v>
      </c>
      <c r="G143" s="39" t="s">
        <v>134</v>
      </c>
      <c r="H143" s="42">
        <v>0</v>
      </c>
      <c r="I143" s="42">
        <v>0</v>
      </c>
      <c r="J143" s="35" t="s">
        <v>129</v>
      </c>
    </row>
    <row r="144" spans="1:10" ht="110.25">
      <c r="A144" s="35" t="s">
        <v>159</v>
      </c>
      <c r="B144" s="36" t="s">
        <v>331</v>
      </c>
      <c r="C144" s="35" t="s">
        <v>160</v>
      </c>
      <c r="D144" s="28" t="s">
        <v>364</v>
      </c>
      <c r="E144" s="27" t="s">
        <v>127</v>
      </c>
      <c r="F144" s="27">
        <v>136</v>
      </c>
      <c r="G144" s="39" t="s">
        <v>136</v>
      </c>
      <c r="H144" s="42">
        <v>0</v>
      </c>
      <c r="I144" s="42">
        <v>0</v>
      </c>
      <c r="J144" s="35" t="s">
        <v>129</v>
      </c>
    </row>
    <row r="145" spans="1:10" ht="110.25">
      <c r="A145" s="35" t="s">
        <v>159</v>
      </c>
      <c r="B145" s="36" t="s">
        <v>332</v>
      </c>
      <c r="C145" s="35" t="s">
        <v>160</v>
      </c>
      <c r="D145" s="28" t="s">
        <v>364</v>
      </c>
      <c r="E145" s="27" t="s">
        <v>127</v>
      </c>
      <c r="F145" s="27">
        <v>137</v>
      </c>
      <c r="G145" s="39" t="s">
        <v>147</v>
      </c>
      <c r="H145" s="42">
        <v>0</v>
      </c>
      <c r="I145" s="42">
        <v>0</v>
      </c>
      <c r="J145" s="35" t="s">
        <v>129</v>
      </c>
    </row>
    <row r="146" spans="1:10" ht="110.25">
      <c r="A146" s="35" t="s">
        <v>159</v>
      </c>
      <c r="B146" s="36" t="s">
        <v>333</v>
      </c>
      <c r="C146" s="35" t="s">
        <v>160</v>
      </c>
      <c r="D146" s="28" t="s">
        <v>364</v>
      </c>
      <c r="E146" s="27" t="s">
        <v>127</v>
      </c>
      <c r="F146" s="27">
        <v>142</v>
      </c>
      <c r="G146" s="39" t="s">
        <v>139</v>
      </c>
      <c r="H146" s="42">
        <v>0</v>
      </c>
      <c r="I146" s="42">
        <v>0</v>
      </c>
      <c r="J146" s="35" t="s">
        <v>129</v>
      </c>
    </row>
    <row r="147" spans="1:10" ht="110.25">
      <c r="A147" s="35" t="s">
        <v>159</v>
      </c>
      <c r="B147" s="36" t="s">
        <v>334</v>
      </c>
      <c r="C147" s="35" t="s">
        <v>160</v>
      </c>
      <c r="D147" s="28" t="s">
        <v>364</v>
      </c>
      <c r="E147" s="27" t="s">
        <v>127</v>
      </c>
      <c r="F147" s="27">
        <v>143</v>
      </c>
      <c r="G147" s="39" t="s">
        <v>144</v>
      </c>
      <c r="H147" s="42">
        <v>0</v>
      </c>
      <c r="I147" s="42">
        <v>0</v>
      </c>
      <c r="J147" s="35" t="s">
        <v>129</v>
      </c>
    </row>
    <row r="148" spans="1:10" ht="110.25">
      <c r="A148" s="35" t="s">
        <v>159</v>
      </c>
      <c r="B148" s="36" t="s">
        <v>335</v>
      </c>
      <c r="C148" s="35" t="s">
        <v>160</v>
      </c>
      <c r="D148" s="28" t="s">
        <v>364</v>
      </c>
      <c r="E148" s="27" t="s">
        <v>127</v>
      </c>
      <c r="F148" s="27">
        <v>147</v>
      </c>
      <c r="G148" s="39" t="s">
        <v>140</v>
      </c>
      <c r="H148" s="42">
        <v>0</v>
      </c>
      <c r="I148" s="42">
        <v>0</v>
      </c>
      <c r="J148" s="35" t="s">
        <v>129</v>
      </c>
    </row>
    <row r="149" spans="1:10" ht="110.25">
      <c r="A149" s="35" t="s">
        <v>159</v>
      </c>
      <c r="B149" s="36" t="s">
        <v>336</v>
      </c>
      <c r="C149" s="35" t="s">
        <v>160</v>
      </c>
      <c r="D149" s="28" t="s">
        <v>364</v>
      </c>
      <c r="E149" s="27" t="s">
        <v>127</v>
      </c>
      <c r="F149" s="27">
        <v>220</v>
      </c>
      <c r="G149" s="39" t="s">
        <v>142</v>
      </c>
      <c r="H149" s="42">
        <v>300</v>
      </c>
      <c r="I149" s="42">
        <v>300</v>
      </c>
      <c r="J149" s="35" t="s">
        <v>129</v>
      </c>
    </row>
    <row r="150" spans="1:10" ht="110.25">
      <c r="A150" s="35" t="s">
        <v>159</v>
      </c>
      <c r="B150" s="36" t="s">
        <v>337</v>
      </c>
      <c r="C150" s="35" t="s">
        <v>160</v>
      </c>
      <c r="D150" s="28" t="s">
        <v>364</v>
      </c>
      <c r="E150" s="27" t="s">
        <v>127</v>
      </c>
      <c r="F150" s="27">
        <v>301</v>
      </c>
      <c r="G150" s="39" t="s">
        <v>145</v>
      </c>
      <c r="H150" s="42">
        <v>1</v>
      </c>
      <c r="I150" s="42">
        <v>1</v>
      </c>
      <c r="J150" s="35" t="s">
        <v>129</v>
      </c>
    </row>
    <row r="151" spans="1:10" ht="110.25">
      <c r="A151" s="35" t="s">
        <v>159</v>
      </c>
      <c r="B151" s="36" t="s">
        <v>338</v>
      </c>
      <c r="C151" s="35" t="s">
        <v>160</v>
      </c>
      <c r="D151" s="28" t="s">
        <v>364</v>
      </c>
      <c r="E151" s="27" t="s">
        <v>127</v>
      </c>
      <c r="F151" s="27">
        <v>308</v>
      </c>
      <c r="G151" s="39" t="s">
        <v>149</v>
      </c>
      <c r="H151" s="42">
        <v>0</v>
      </c>
      <c r="I151" s="42">
        <v>0</v>
      </c>
      <c r="J151" s="35" t="s">
        <v>129</v>
      </c>
    </row>
    <row r="152" spans="1:10" ht="110.25">
      <c r="A152" s="35" t="s">
        <v>159</v>
      </c>
      <c r="B152" s="36" t="s">
        <v>339</v>
      </c>
      <c r="C152" s="35" t="s">
        <v>160</v>
      </c>
      <c r="D152" s="28" t="s">
        <v>364</v>
      </c>
      <c r="E152" s="27" t="s">
        <v>127</v>
      </c>
      <c r="F152" s="27">
        <v>393</v>
      </c>
      <c r="G152" s="39" t="s">
        <v>143</v>
      </c>
      <c r="H152" s="42">
        <v>0</v>
      </c>
      <c r="I152" s="42">
        <v>0</v>
      </c>
      <c r="J152" s="35" t="s">
        <v>129</v>
      </c>
    </row>
    <row r="153" spans="1:10" ht="110.25">
      <c r="A153" s="35" t="s">
        <v>156</v>
      </c>
      <c r="B153" s="36" t="s">
        <v>340</v>
      </c>
      <c r="C153" s="35" t="s">
        <v>157</v>
      </c>
      <c r="D153" s="28" t="s">
        <v>158</v>
      </c>
      <c r="E153" s="27" t="s">
        <v>127</v>
      </c>
      <c r="F153" s="27">
        <v>131</v>
      </c>
      <c r="G153" s="39" t="s">
        <v>131</v>
      </c>
      <c r="H153" s="42">
        <v>0</v>
      </c>
      <c r="I153" s="42">
        <v>0</v>
      </c>
      <c r="J153" s="35" t="s">
        <v>129</v>
      </c>
    </row>
    <row r="154" spans="1:10" ht="110.25">
      <c r="A154" s="35" t="s">
        <v>156</v>
      </c>
      <c r="B154" s="36" t="s">
        <v>341</v>
      </c>
      <c r="C154" s="35" t="s">
        <v>157</v>
      </c>
      <c r="D154" s="28" t="s">
        <v>158</v>
      </c>
      <c r="E154" s="27" t="s">
        <v>127</v>
      </c>
      <c r="F154" s="27">
        <v>132</v>
      </c>
      <c r="G154" s="39" t="s">
        <v>132</v>
      </c>
      <c r="H154" s="42">
        <v>0</v>
      </c>
      <c r="I154" s="42">
        <v>0</v>
      </c>
      <c r="J154" s="35" t="s">
        <v>129</v>
      </c>
    </row>
    <row r="155" spans="1:10" ht="110.25">
      <c r="A155" s="35" t="s">
        <v>156</v>
      </c>
      <c r="B155" s="36" t="s">
        <v>342</v>
      </c>
      <c r="C155" s="35" t="s">
        <v>157</v>
      </c>
      <c r="D155" s="28" t="s">
        <v>158</v>
      </c>
      <c r="E155" s="27" t="s">
        <v>127</v>
      </c>
      <c r="F155" s="27">
        <v>133</v>
      </c>
      <c r="G155" s="39" t="s">
        <v>133</v>
      </c>
      <c r="H155" s="42">
        <v>64</v>
      </c>
      <c r="I155" s="42">
        <v>64</v>
      </c>
      <c r="J155" s="35" t="s">
        <v>129</v>
      </c>
    </row>
    <row r="156" spans="1:10" ht="110.25">
      <c r="A156" s="35" t="s">
        <v>156</v>
      </c>
      <c r="B156" s="36" t="s">
        <v>343</v>
      </c>
      <c r="C156" s="35" t="s">
        <v>157</v>
      </c>
      <c r="D156" s="28" t="s">
        <v>158</v>
      </c>
      <c r="E156" s="27" t="s">
        <v>127</v>
      </c>
      <c r="F156" s="27">
        <v>134</v>
      </c>
      <c r="G156" s="39" t="s">
        <v>134</v>
      </c>
      <c r="H156" s="42">
        <v>0</v>
      </c>
      <c r="I156" s="42">
        <v>0</v>
      </c>
      <c r="J156" s="35" t="s">
        <v>129</v>
      </c>
    </row>
    <row r="157" spans="1:10" ht="110.25">
      <c r="A157" s="35" t="s">
        <v>156</v>
      </c>
      <c r="B157" s="36" t="s">
        <v>344</v>
      </c>
      <c r="C157" s="35" t="s">
        <v>157</v>
      </c>
      <c r="D157" s="28" t="s">
        <v>158</v>
      </c>
      <c r="E157" s="27" t="s">
        <v>127</v>
      </c>
      <c r="F157" s="27">
        <v>136</v>
      </c>
      <c r="G157" s="39" t="s">
        <v>136</v>
      </c>
      <c r="H157" s="42">
        <v>0</v>
      </c>
      <c r="I157" s="42">
        <v>0</v>
      </c>
      <c r="J157" s="35" t="s">
        <v>129</v>
      </c>
    </row>
    <row r="158" spans="1:10" ht="110.25">
      <c r="A158" s="35" t="s">
        <v>156</v>
      </c>
      <c r="B158" s="36" t="s">
        <v>345</v>
      </c>
      <c r="C158" s="35" t="s">
        <v>157</v>
      </c>
      <c r="D158" s="28" t="s">
        <v>158</v>
      </c>
      <c r="E158" s="27" t="s">
        <v>127</v>
      </c>
      <c r="F158" s="27">
        <v>137</v>
      </c>
      <c r="G158" s="39" t="s">
        <v>147</v>
      </c>
      <c r="H158" s="42">
        <v>0</v>
      </c>
      <c r="I158" s="42">
        <v>0</v>
      </c>
      <c r="J158" s="35" t="s">
        <v>129</v>
      </c>
    </row>
    <row r="159" spans="1:10" ht="110.25">
      <c r="A159" s="35" t="s">
        <v>156</v>
      </c>
      <c r="B159" s="36" t="s">
        <v>346</v>
      </c>
      <c r="C159" s="35" t="s">
        <v>157</v>
      </c>
      <c r="D159" s="28" t="s">
        <v>158</v>
      </c>
      <c r="E159" s="27" t="s">
        <v>127</v>
      </c>
      <c r="F159" s="27">
        <v>142</v>
      </c>
      <c r="G159" s="39" t="s">
        <v>139</v>
      </c>
      <c r="H159" s="42">
        <v>0</v>
      </c>
      <c r="I159" s="42">
        <v>0</v>
      </c>
      <c r="J159" s="35" t="s">
        <v>129</v>
      </c>
    </row>
    <row r="160" spans="1:10" ht="110.25">
      <c r="A160" s="35" t="s">
        <v>156</v>
      </c>
      <c r="B160" s="36" t="s">
        <v>347</v>
      </c>
      <c r="C160" s="35" t="s">
        <v>157</v>
      </c>
      <c r="D160" s="28" t="s">
        <v>158</v>
      </c>
      <c r="E160" s="27" t="s">
        <v>127</v>
      </c>
      <c r="F160" s="27">
        <v>143</v>
      </c>
      <c r="G160" s="39" t="s">
        <v>144</v>
      </c>
      <c r="H160" s="42">
        <v>0</v>
      </c>
      <c r="I160" s="42">
        <v>0</v>
      </c>
      <c r="J160" s="35" t="s">
        <v>129</v>
      </c>
    </row>
    <row r="161" spans="1:10" ht="110.25">
      <c r="A161" s="35" t="s">
        <v>156</v>
      </c>
      <c r="B161" s="36" t="s">
        <v>348</v>
      </c>
      <c r="C161" s="35" t="s">
        <v>157</v>
      </c>
      <c r="D161" s="28" t="s">
        <v>158</v>
      </c>
      <c r="E161" s="27" t="s">
        <v>127</v>
      </c>
      <c r="F161" s="27">
        <v>144</v>
      </c>
      <c r="G161" s="39" t="s">
        <v>148</v>
      </c>
      <c r="H161" s="42">
        <v>0</v>
      </c>
      <c r="I161" s="42">
        <v>0</v>
      </c>
      <c r="J161" s="35" t="s">
        <v>129</v>
      </c>
    </row>
    <row r="162" spans="1:10" ht="110.25">
      <c r="A162" s="35" t="s">
        <v>156</v>
      </c>
      <c r="B162" s="36" t="s">
        <v>349</v>
      </c>
      <c r="C162" s="35" t="s">
        <v>157</v>
      </c>
      <c r="D162" s="28" t="s">
        <v>158</v>
      </c>
      <c r="E162" s="27" t="s">
        <v>127</v>
      </c>
      <c r="F162" s="27">
        <v>147</v>
      </c>
      <c r="G162" s="39" t="s">
        <v>140</v>
      </c>
      <c r="H162" s="42">
        <v>0</v>
      </c>
      <c r="I162" s="42">
        <v>0</v>
      </c>
      <c r="J162" s="35" t="s">
        <v>129</v>
      </c>
    </row>
    <row r="163" spans="1:10" ht="110.25">
      <c r="A163" s="35" t="s">
        <v>156</v>
      </c>
      <c r="B163" s="36" t="s">
        <v>350</v>
      </c>
      <c r="C163" s="35" t="s">
        <v>157</v>
      </c>
      <c r="D163" s="28" t="s">
        <v>158</v>
      </c>
      <c r="E163" s="27" t="s">
        <v>127</v>
      </c>
      <c r="F163" s="27">
        <v>148</v>
      </c>
      <c r="G163" s="39" t="s">
        <v>141</v>
      </c>
      <c r="H163" s="42">
        <v>4</v>
      </c>
      <c r="I163" s="42">
        <v>4</v>
      </c>
      <c r="J163" s="35" t="s">
        <v>129</v>
      </c>
    </row>
    <row r="164" spans="1:10" ht="110.25">
      <c r="A164" s="35" t="s">
        <v>156</v>
      </c>
      <c r="B164" s="36" t="s">
        <v>351</v>
      </c>
      <c r="C164" s="35" t="s">
        <v>157</v>
      </c>
      <c r="D164" s="28" t="s">
        <v>158</v>
      </c>
      <c r="E164" s="27" t="s">
        <v>127</v>
      </c>
      <c r="F164" s="27">
        <v>220</v>
      </c>
      <c r="G164" s="39" t="s">
        <v>142</v>
      </c>
      <c r="H164" s="42">
        <v>0</v>
      </c>
      <c r="I164" s="42">
        <v>0</v>
      </c>
      <c r="J164" s="35" t="s">
        <v>129</v>
      </c>
    </row>
    <row r="165" spans="1:10" ht="110.25">
      <c r="A165" s="35" t="s">
        <v>156</v>
      </c>
      <c r="B165" s="36" t="s">
        <v>352</v>
      </c>
      <c r="C165" s="35" t="s">
        <v>157</v>
      </c>
      <c r="D165" s="28" t="s">
        <v>158</v>
      </c>
      <c r="E165" s="27" t="s">
        <v>127</v>
      </c>
      <c r="F165" s="27">
        <v>301</v>
      </c>
      <c r="G165" s="39" t="s">
        <v>145</v>
      </c>
      <c r="H165" s="42">
        <v>9</v>
      </c>
      <c r="I165" s="42">
        <v>9</v>
      </c>
      <c r="J165" s="35" t="s">
        <v>129</v>
      </c>
    </row>
    <row r="166" spans="1:10" ht="110.25">
      <c r="A166" s="35" t="s">
        <v>156</v>
      </c>
      <c r="B166" s="36" t="s">
        <v>353</v>
      </c>
      <c r="C166" s="35" t="s">
        <v>157</v>
      </c>
      <c r="D166" s="28" t="s">
        <v>158</v>
      </c>
      <c r="E166" s="27" t="s">
        <v>127</v>
      </c>
      <c r="F166" s="27">
        <v>308</v>
      </c>
      <c r="G166" s="39" t="s">
        <v>149</v>
      </c>
      <c r="H166" s="42">
        <v>0</v>
      </c>
      <c r="I166" s="42">
        <v>0</v>
      </c>
      <c r="J166" s="35" t="s">
        <v>129</v>
      </c>
    </row>
    <row r="167" spans="1:10" ht="110.25">
      <c r="A167" s="35" t="s">
        <v>156</v>
      </c>
      <c r="B167" s="36" t="s">
        <v>354</v>
      </c>
      <c r="C167" s="35" t="s">
        <v>157</v>
      </c>
      <c r="D167" s="28" t="s">
        <v>158</v>
      </c>
      <c r="E167" s="27" t="s">
        <v>127</v>
      </c>
      <c r="F167" s="27">
        <v>393</v>
      </c>
      <c r="G167" s="39" t="s">
        <v>143</v>
      </c>
      <c r="H167" s="42">
        <v>0</v>
      </c>
      <c r="I167" s="42">
        <v>0</v>
      </c>
      <c r="J167" s="35" t="s">
        <v>129</v>
      </c>
    </row>
  </sheetData>
  <sheetProtection algorithmName="SHA-512" hashValue="w7Qr+Hn42dqqJ73MmDjlBDdkcpBhT4KYEnEXd+0/bXO6Dz4KVA/TXADHIO9G/WPjU2w4Ycb4i4Eytrd+qsEuzw==" saltValue="YMy49OuKa8XIIAvE3OcTrA==" spinCount="100000" sheet="1" objects="1" scenarios="1"/>
  <autoFilter ref="A1:J167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4" width="28.28125" style="2" hidden="1" customWidth="1"/>
    <col min="5" max="5" width="7.57421875" style="2" bestFit="1" customWidth="1"/>
    <col min="6" max="6" width="28.28125" style="2" bestFit="1" customWidth="1"/>
    <col min="7" max="7" width="30.57421875" style="2" customWidth="1"/>
    <col min="8" max="8" width="58.421875" style="2" bestFit="1" customWidth="1"/>
    <col min="9" max="9" width="11.00390625" style="2" customWidth="1"/>
    <col min="10" max="10" width="9.28125" style="2" bestFit="1" customWidth="1"/>
    <col min="11" max="11" width="11.00390625" style="2" customWidth="1"/>
    <col min="12" max="12" width="10.00390625" style="2" customWidth="1"/>
    <col min="13" max="13" width="24.57421875" style="2" bestFit="1" customWidth="1"/>
    <col min="14" max="16384" width="9.140625" style="2" customWidth="1"/>
  </cols>
  <sheetData>
    <row r="1" spans="5:13" ht="21">
      <c r="E1" s="45" t="s">
        <v>7</v>
      </c>
      <c r="F1" s="46"/>
      <c r="G1" s="46"/>
      <c r="H1" s="46"/>
      <c r="I1" s="46"/>
      <c r="J1" s="46"/>
      <c r="K1" s="46"/>
      <c r="L1" s="46"/>
      <c r="M1" s="47"/>
    </row>
    <row r="2" spans="5:13" ht="15.75">
      <c r="E2" s="48" t="s">
        <v>154</v>
      </c>
      <c r="F2" s="49"/>
      <c r="G2" s="49"/>
      <c r="H2" s="49"/>
      <c r="I2" s="49"/>
      <c r="J2" s="49"/>
      <c r="K2" s="49"/>
      <c r="L2" s="49"/>
      <c r="M2" s="50"/>
    </row>
    <row r="3" spans="5:14" ht="16.5" thickBot="1">
      <c r="E3" s="51" t="s">
        <v>363</v>
      </c>
      <c r="F3" s="52"/>
      <c r="G3" s="52"/>
      <c r="H3" s="52"/>
      <c r="I3" s="52"/>
      <c r="J3" s="52"/>
      <c r="K3" s="52"/>
      <c r="L3" s="52"/>
      <c r="M3" s="53"/>
      <c r="N3" s="3"/>
    </row>
    <row r="4" spans="5:14" ht="42.75" customHeight="1" thickBot="1">
      <c r="E4" s="54" t="s">
        <v>8</v>
      </c>
      <c r="F4" s="55"/>
      <c r="G4" s="4"/>
      <c r="H4" s="5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6">
        <f>COUNT(K7:K20)</f>
        <v>0</v>
      </c>
      <c r="J4" s="57"/>
      <c r="K4" s="58"/>
      <c r="L4" s="62">
        <f>COUNTBLANK(K7:K20)</f>
        <v>14</v>
      </c>
      <c r="M4" s="63"/>
      <c r="N4" s="6"/>
    </row>
    <row r="5" spans="1:14" ht="61.5" customHeight="1" thickBot="1">
      <c r="A5" s="44" t="s">
        <v>155</v>
      </c>
      <c r="B5" s="44"/>
      <c r="E5" s="66" t="s">
        <v>9</v>
      </c>
      <c r="F5" s="67"/>
      <c r="G5" s="68"/>
      <c r="H5" s="69"/>
      <c r="I5" s="59"/>
      <c r="J5" s="60"/>
      <c r="K5" s="61"/>
      <c r="L5" s="64"/>
      <c r="M5" s="65"/>
      <c r="N5" s="6"/>
    </row>
    <row r="6" spans="1:13" ht="45">
      <c r="A6" s="7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9" t="s">
        <v>2</v>
      </c>
      <c r="H6" s="9" t="s">
        <v>16</v>
      </c>
      <c r="I6" s="9" t="s">
        <v>17</v>
      </c>
      <c r="J6" s="9" t="s">
        <v>18</v>
      </c>
      <c r="K6" s="10" t="s">
        <v>19</v>
      </c>
      <c r="L6" s="9" t="s">
        <v>20</v>
      </c>
      <c r="M6" s="11" t="s">
        <v>21</v>
      </c>
    </row>
    <row r="7" spans="1:13" s="12" customFormat="1" ht="93.75" customHeight="1">
      <c r="A7" s="12">
        <f>$G$4</f>
        <v>0</v>
      </c>
      <c r="B7" s="12" t="str">
        <f>$H$4</f>
        <v>← DIGITE O CÓDIGO DO SEU ÓRGÃO</v>
      </c>
      <c r="C7" s="13">
        <f>ROUNDUP(K7,0)</f>
        <v>0</v>
      </c>
      <c r="D7" s="12" t="str">
        <f>F7</f>
        <v>3.3.90.31.04.01.0002.000154-01</v>
      </c>
      <c r="E7" s="14">
        <v>1</v>
      </c>
      <c r="F7" s="15" t="s">
        <v>168</v>
      </c>
      <c r="G7" s="17" t="str">
        <f>VLOOKUP(F7,'Base de Dados 39.20'!A:C,3,FALSE)</f>
        <v>Medalha, Ouro, Diâmetro: 9 a 10 cm</v>
      </c>
      <c r="H7" s="16" t="str">
        <f>VLOOKUP(F7,'Base de Dados 39.20'!A:D,4,FALSE)</f>
        <v>MEDALHA,Material: fundida em Zamack, com acabamento de superfície ouro, dupla face, espessura de 3 a 4mm, diâmetro de 9 a 10cm, acabamento em resina epóxi, fita em poliéster com 2,2cm de largura e 80cm de comprimento, Características Adicionais: demais especificações conforme Termo de Referência.</v>
      </c>
      <c r="I7" s="17" t="str">
        <f>VLOOKUP(F7,'Base de Dados 39.20'!A:E,5,FALSE)</f>
        <v>unidade</v>
      </c>
      <c r="J7" s="18">
        <f>SUMIF('Base de Dados 39.20'!B:B,'Respostas Órgãos'!F7&amp;" - "&amp;'Respostas Órgãos'!$G$4,'Base de Dados 39.20'!I:I)</f>
        <v>0</v>
      </c>
      <c r="K7" s="19"/>
      <c r="L7" s="20">
        <f aca="true" t="shared" si="0" ref="L7:L20">K7-J7</f>
        <v>0</v>
      </c>
      <c r="M7" s="40" t="str">
        <f aca="true" t="shared" si="1" ref="M7:M20">IF(ISERROR((K7-J7)/J7),"Sem histórico de consumo",(K7-J7)/J7)</f>
        <v>Sem histórico de consumo</v>
      </c>
    </row>
    <row r="8" spans="1:13" s="12" customFormat="1" ht="97.5" customHeight="1">
      <c r="A8" s="12">
        <f aca="true" t="shared" si="2" ref="A8:A20">$G$4</f>
        <v>0</v>
      </c>
      <c r="B8" s="12" t="str">
        <f aca="true" t="shared" si="3" ref="B8:B20">$H$4</f>
        <v>← DIGITE O CÓDIGO DO SEU ÓRGÃO</v>
      </c>
      <c r="C8" s="13">
        <f aca="true" t="shared" si="4" ref="C8:C20">ROUNDUP(K8,0)</f>
        <v>0</v>
      </c>
      <c r="D8" s="12" t="str">
        <f aca="true" t="shared" si="5" ref="D8:D20">F8</f>
        <v>3.3.90.31.04.01.0002.000155-01</v>
      </c>
      <c r="E8" s="14">
        <v>2</v>
      </c>
      <c r="F8" s="15" t="s">
        <v>171</v>
      </c>
      <c r="G8" s="17" t="str">
        <f>VLOOKUP(F8,'Base de Dados 39.20'!A:C,3,FALSE)</f>
        <v>Medalha, Prata, Diâmetro: 9 a 10 cm</v>
      </c>
      <c r="H8" s="16" t="str">
        <f>VLOOKUP(F8,'Base de Dados 39.20'!A:D,4,FALSE)</f>
        <v>MEDALHA,Material: fundida em Zamack, com acabamento de superfície prata, dupla face, espessura de 3 a 4mm, diâmetro de 9 a 10cm, acabamento em resina epóxi, fita em poliéster com 2,2cm de largura e 80cm de comprimento, Características Adicionais: demais especificações conforme Termo de Referência.</v>
      </c>
      <c r="I8" s="17" t="str">
        <f>VLOOKUP(F8,'Base de Dados 39.20'!A:E,5,FALSE)</f>
        <v>unidade</v>
      </c>
      <c r="J8" s="18">
        <f>SUMIF('Base de Dados 39.20'!B:B,'Respostas Órgãos'!F8&amp;" - "&amp;'Respostas Órgãos'!$G$4,'Base de Dados 39.20'!I:I)</f>
        <v>0</v>
      </c>
      <c r="K8" s="19"/>
      <c r="L8" s="20">
        <f t="shared" si="0"/>
        <v>0</v>
      </c>
      <c r="M8" s="40" t="str">
        <f t="shared" si="1"/>
        <v>Sem histórico de consumo</v>
      </c>
    </row>
    <row r="9" spans="1:13" s="12" customFormat="1" ht="96" customHeight="1">
      <c r="A9" s="12">
        <f t="shared" si="2"/>
        <v>0</v>
      </c>
      <c r="B9" s="12" t="str">
        <f t="shared" si="3"/>
        <v>← DIGITE O CÓDIGO DO SEU ÓRGÃO</v>
      </c>
      <c r="C9" s="13">
        <f t="shared" si="4"/>
        <v>0</v>
      </c>
      <c r="D9" s="12" t="str">
        <f t="shared" si="5"/>
        <v>3.3.90.31.04.01.0002.000156-01</v>
      </c>
      <c r="E9" s="14">
        <v>3</v>
      </c>
      <c r="F9" s="15" t="s">
        <v>174</v>
      </c>
      <c r="G9" s="17" t="str">
        <f>VLOOKUP(F9,'Base de Dados 39.20'!A:C,3,FALSE)</f>
        <v>Medalha, Bronze, Diâmetro: 9 a 10 cm</v>
      </c>
      <c r="H9" s="16" t="str">
        <f>VLOOKUP(F9,'Base de Dados 39.20'!A:D,4,FALSE)</f>
        <v>MEDALHA,Material: fundida em Zamack, com acabamento de superfície bronze, dupla face, espessura de 3 a 4mm, diâmetro de 9 a 10cm, acabamento em resina epóxi, fita em poliéster com 2,2cm de largura e 80cm de comprimento, Características Adicionais: demais especificações conforme Termo de Referência.</v>
      </c>
      <c r="I9" s="17" t="str">
        <f>VLOOKUP(F9,'Base de Dados 39.20'!A:E,5,FALSE)</f>
        <v>unidade</v>
      </c>
      <c r="J9" s="18">
        <f>SUMIF('Base de Dados 39.20'!B:B,'Respostas Órgãos'!F9&amp;" - "&amp;'Respostas Órgãos'!$G$4,'Base de Dados 39.20'!I:I)</f>
        <v>0</v>
      </c>
      <c r="K9" s="19"/>
      <c r="L9" s="20">
        <f t="shared" si="0"/>
        <v>0</v>
      </c>
      <c r="M9" s="40" t="str">
        <f t="shared" si="1"/>
        <v>Sem histórico de consumo</v>
      </c>
    </row>
    <row r="10" spans="1:13" s="12" customFormat="1" ht="90">
      <c r="A10" s="12">
        <f t="shared" si="2"/>
        <v>0</v>
      </c>
      <c r="B10" s="12" t="str">
        <f t="shared" si="3"/>
        <v>← DIGITE O CÓDIGO DO SEU ÓRGÃO</v>
      </c>
      <c r="C10" s="13">
        <f t="shared" si="4"/>
        <v>0</v>
      </c>
      <c r="D10" s="12" t="str">
        <f t="shared" si="5"/>
        <v>3.3.90.31.04.01.0002.000157-01</v>
      </c>
      <c r="E10" s="14">
        <v>4</v>
      </c>
      <c r="F10" s="15" t="s">
        <v>177</v>
      </c>
      <c r="G10" s="17" t="str">
        <f>VLOOKUP(F10,'Base de Dados 39.20'!A:C,3,FALSE)</f>
        <v>Medalha, Ouro, Diâmetro 6 a 7 cm</v>
      </c>
      <c r="H10" s="16" t="str">
        <f>VLOOKUP(F10,'Base de Dados 39.20'!A:D,4,FALSE)</f>
        <v>MEDALHA,Material: fundida em Zamack, com acabamento de superfície ouro, dupla face, espessura de 3 a 4mm, diâmetro de 6 a 7cm, acabamento em resina epóxi, fita em poliéster com 2,2cm de largura e 80cm de comprimento, Características Adicionais: demais especificações conforme Termo de Referência.</v>
      </c>
      <c r="I10" s="17" t="str">
        <f>VLOOKUP(F10,'Base de Dados 39.20'!A:E,5,FALSE)</f>
        <v>unidade</v>
      </c>
      <c r="J10" s="18">
        <f>SUMIF('Base de Dados 39.20'!B:B,'Respostas Órgãos'!F10&amp;" - "&amp;'Respostas Órgãos'!$G$4,'Base de Dados 39.20'!I:I)</f>
        <v>0</v>
      </c>
      <c r="K10" s="19"/>
      <c r="L10" s="20">
        <f t="shared" si="0"/>
        <v>0</v>
      </c>
      <c r="M10" s="40" t="str">
        <f t="shared" si="1"/>
        <v>Sem histórico de consumo</v>
      </c>
    </row>
    <row r="11" spans="1:13" ht="90">
      <c r="A11" s="12">
        <f t="shared" si="2"/>
        <v>0</v>
      </c>
      <c r="B11" s="12" t="str">
        <f t="shared" si="3"/>
        <v>← DIGITE O CÓDIGO DO SEU ÓRGÃO</v>
      </c>
      <c r="C11" s="13">
        <f t="shared" si="4"/>
        <v>0</v>
      </c>
      <c r="D11" s="12" t="str">
        <f t="shared" si="5"/>
        <v>3.3.90.31.04.01.0002.000158-01</v>
      </c>
      <c r="E11" s="14">
        <v>5</v>
      </c>
      <c r="F11" s="15" t="s">
        <v>180</v>
      </c>
      <c r="G11" s="17" t="str">
        <f>VLOOKUP(F11,'Base de Dados 39.20'!A:C,3,FALSE)</f>
        <v>Medalha, Prata, Diâmetro: 6 a 7 cm</v>
      </c>
      <c r="H11" s="16" t="str">
        <f>VLOOKUP(F11,'Base de Dados 39.20'!A:D,4,FALSE)</f>
        <v>MEDALHA,Material: fundida em Zamack, com acabamento de superfície prata, dupla face, espessura de 3 a 4mm, diâmetro de 6 a 7cm, acabamento em resina epóxi, fita em poliéster com 2,2cm de largura e 80cm de comprimento, Características Adicionais: demais especificações conforme Termo de Referência.</v>
      </c>
      <c r="I11" s="17" t="str">
        <f>VLOOKUP(F11,'Base de Dados 39.20'!A:E,5,FALSE)</f>
        <v>unidade</v>
      </c>
      <c r="J11" s="18">
        <f>SUMIF('Base de Dados 39.20'!B:B,'Respostas Órgãos'!F11&amp;" - "&amp;'Respostas Órgãos'!$G$4,'Base de Dados 39.20'!I:I)</f>
        <v>0</v>
      </c>
      <c r="K11" s="19"/>
      <c r="L11" s="20">
        <f t="shared" si="0"/>
        <v>0</v>
      </c>
      <c r="M11" s="40" t="str">
        <f t="shared" si="1"/>
        <v>Sem histórico de consumo</v>
      </c>
    </row>
    <row r="12" spans="1:13" ht="97.5" customHeight="1">
      <c r="A12" s="12">
        <f t="shared" si="2"/>
        <v>0</v>
      </c>
      <c r="B12" s="12" t="str">
        <f t="shared" si="3"/>
        <v>← DIGITE O CÓDIGO DO SEU ÓRGÃO</v>
      </c>
      <c r="C12" s="13">
        <f t="shared" si="4"/>
        <v>0</v>
      </c>
      <c r="D12" s="12" t="str">
        <f t="shared" si="5"/>
        <v>3.3.90.31.04.01.0002.000159-01</v>
      </c>
      <c r="E12" s="14">
        <v>6</v>
      </c>
      <c r="F12" s="15" t="s">
        <v>183</v>
      </c>
      <c r="G12" s="17" t="str">
        <f>VLOOKUP(F12,'Base de Dados 39.20'!A:C,3,FALSE)</f>
        <v>Medalha, Bronze, Diâmetro: 6 a 7 cm</v>
      </c>
      <c r="H12" s="16" t="str">
        <f>VLOOKUP(F12,'Base de Dados 39.20'!A:D,4,FALSE)</f>
        <v>MEDALHA,Material: fundida em Zamack, com acabamento de superfície bronze, dupla face, espessura de 3 a 4mm, diâmetro de 6 a 7cm, acabamento em resina epóxi, fita em poliéster com 2,2cm de largura e 80cm de comprimento, Características Adicionais: demais especificações conforme Termo de Referência.</v>
      </c>
      <c r="I12" s="17" t="str">
        <f>VLOOKUP(F12,'Base de Dados 39.20'!A:E,5,FALSE)</f>
        <v>unidade</v>
      </c>
      <c r="J12" s="18">
        <f>SUMIF('Base de Dados 39.20'!B:B,'Respostas Órgãos'!F12&amp;" - "&amp;'Respostas Órgãos'!$G$4,'Base de Dados 39.20'!I:I)</f>
        <v>0</v>
      </c>
      <c r="K12" s="19"/>
      <c r="L12" s="20">
        <f t="shared" si="0"/>
        <v>0</v>
      </c>
      <c r="M12" s="40" t="str">
        <f t="shared" si="1"/>
        <v>Sem histórico de consumo</v>
      </c>
    </row>
    <row r="13" spans="1:13" ht="81.75" customHeight="1">
      <c r="A13" s="12">
        <f t="shared" si="2"/>
        <v>0</v>
      </c>
      <c r="B13" s="12" t="str">
        <f t="shared" si="3"/>
        <v>← DIGITE O CÓDIGO DO SEU ÓRGÃO</v>
      </c>
      <c r="C13" s="13">
        <f t="shared" si="4"/>
        <v>0</v>
      </c>
      <c r="D13" s="12" t="str">
        <f t="shared" si="5"/>
        <v>3.3.90.31.04.01.0002.000160-01</v>
      </c>
      <c r="E13" s="14">
        <v>7</v>
      </c>
      <c r="F13" s="15" t="s">
        <v>186</v>
      </c>
      <c r="G13" s="17" t="str">
        <f>VLOOKUP(F13,'Base de Dados 39.20'!A:C,3,FALSE)</f>
        <v>Medalha, Ouro, Diâmetro 5 a 6 cm</v>
      </c>
      <c r="H13" s="16" t="str">
        <f>VLOOKUP(F13,'Base de Dados 39.20'!A:D,4,FALSE)</f>
        <v>MEDALHA,Material: fundida em Zamack, com acabamento de superfície ouro, dupla face, espessura de 3 a 4mm, diâmetro de 5 a 6cm cunhada e sem resina. Fita em poliéster com 2,2cm de largura e 80cm de comprimento, Características Adicionais: demais especificações conforme Termo de Referência.</v>
      </c>
      <c r="I13" s="17" t="str">
        <f>VLOOKUP(F13,'Base de Dados 39.20'!A:E,5,FALSE)</f>
        <v>unidade</v>
      </c>
      <c r="J13" s="18">
        <f>SUMIF('Base de Dados 39.20'!B:B,'Respostas Órgãos'!F13&amp;" - "&amp;'Respostas Órgãos'!$G$4,'Base de Dados 39.20'!I:I)</f>
        <v>0</v>
      </c>
      <c r="K13" s="19"/>
      <c r="L13" s="20">
        <f t="shared" si="0"/>
        <v>0</v>
      </c>
      <c r="M13" s="40" t="str">
        <f t="shared" si="1"/>
        <v>Sem histórico de consumo</v>
      </c>
    </row>
    <row r="14" spans="1:13" ht="81.75" customHeight="1">
      <c r="A14" s="12">
        <f t="shared" si="2"/>
        <v>0</v>
      </c>
      <c r="B14" s="12" t="str">
        <f t="shared" si="3"/>
        <v>← DIGITE O CÓDIGO DO SEU ÓRGÃO</v>
      </c>
      <c r="C14" s="13">
        <f t="shared" si="4"/>
        <v>0</v>
      </c>
      <c r="D14" s="12" t="str">
        <f t="shared" si="5"/>
        <v>3.3.90.31.04.01.0002.000161-01</v>
      </c>
      <c r="E14" s="14">
        <v>8</v>
      </c>
      <c r="F14" s="15" t="s">
        <v>189</v>
      </c>
      <c r="G14" s="17" t="str">
        <f>VLOOKUP(F14,'Base de Dados 39.20'!A:C,3,FALSE)</f>
        <v>Medalha, Prata, Diâmetro 5 a 6 cm</v>
      </c>
      <c r="H14" s="16" t="str">
        <f>VLOOKUP(F14,'Base de Dados 39.20'!A:D,4,FALSE)</f>
        <v>MEDALHA,Material: fundida em Zamack, acabamento de superfície prata, dupla face, espessura de 3 a 4mm, diâmetro de 5 a 6cm cunhada e sem resina. Fita em poliéster com 2,2cm de largura e 80cm de comprimento, Características Adicionais: demais especificações conforme Termo de Referência.</v>
      </c>
      <c r="I14" s="17" t="str">
        <f>VLOOKUP(F14,'Base de Dados 39.20'!A:E,5,FALSE)</f>
        <v>unidade</v>
      </c>
      <c r="J14" s="18">
        <f>SUMIF('Base de Dados 39.20'!B:B,'Respostas Órgãos'!F14&amp;" - "&amp;'Respostas Órgãos'!$G$4,'Base de Dados 39.20'!I:I)</f>
        <v>0</v>
      </c>
      <c r="K14" s="19"/>
      <c r="L14" s="20">
        <f t="shared" si="0"/>
        <v>0</v>
      </c>
      <c r="M14" s="40" t="str">
        <f t="shared" si="1"/>
        <v>Sem histórico de consumo</v>
      </c>
    </row>
    <row r="15" spans="1:13" ht="84" customHeight="1">
      <c r="A15" s="12">
        <f t="shared" si="2"/>
        <v>0</v>
      </c>
      <c r="B15" s="12" t="str">
        <f t="shared" si="3"/>
        <v>← DIGITE O CÓDIGO DO SEU ÓRGÃO</v>
      </c>
      <c r="C15" s="13">
        <f t="shared" si="4"/>
        <v>0</v>
      </c>
      <c r="D15" s="12" t="str">
        <f t="shared" si="5"/>
        <v>3.3.90.31.04.01.0002.000162-01</v>
      </c>
      <c r="E15" s="14">
        <v>9</v>
      </c>
      <c r="F15" s="15" t="s">
        <v>192</v>
      </c>
      <c r="G15" s="17" t="str">
        <f>VLOOKUP(F15,'Base de Dados 39.20'!A:C,3,FALSE)</f>
        <v>Medalha, Bronze, Diâmetro 5 a 6 cm</v>
      </c>
      <c r="H15" s="16" t="str">
        <f>VLOOKUP(F15,'Base de Dados 39.20'!A:D,4,FALSE)</f>
        <v>MEDALHA,Material: fundida em Zamack, com acabamento de superfície bronze, dupla face, espessura de 3 a 4mm, diâmetro de 5 a 6 cm cunhada e sem resina. Fita em poliéster com 2,2cm de largura e 80cm de comprimento, Características Adicionais: demais especificações conforme Termo de Referência.</v>
      </c>
      <c r="I15" s="17" t="str">
        <f>VLOOKUP(F15,'Base de Dados 39.20'!A:E,5,FALSE)</f>
        <v>unidade</v>
      </c>
      <c r="J15" s="18">
        <f>SUMIF('Base de Dados 39.20'!B:B,'Respostas Órgãos'!F15&amp;" - "&amp;'Respostas Órgãos'!$G$4,'Base de Dados 39.20'!I:I)</f>
        <v>0</v>
      </c>
      <c r="K15" s="19"/>
      <c r="L15" s="20">
        <f t="shared" si="0"/>
        <v>0</v>
      </c>
      <c r="M15" s="40" t="str">
        <f t="shared" si="1"/>
        <v>Sem histórico de consumo</v>
      </c>
    </row>
    <row r="16" spans="1:13" ht="115.5" customHeight="1">
      <c r="A16" s="12">
        <f t="shared" si="2"/>
        <v>0</v>
      </c>
      <c r="B16" s="12" t="str">
        <f t="shared" si="3"/>
        <v>← DIGITE O CÓDIGO DO SEU ÓRGÃO</v>
      </c>
      <c r="C16" s="13">
        <f t="shared" si="4"/>
        <v>0</v>
      </c>
      <c r="D16" s="12" t="str">
        <f t="shared" si="5"/>
        <v>3.3.90.31.04.01.0014.000005-01</v>
      </c>
      <c r="E16" s="14">
        <v>10</v>
      </c>
      <c r="F16" s="15" t="s">
        <v>156</v>
      </c>
      <c r="G16" s="17" t="str">
        <f>VLOOKUP(F16,'Base de Dados 39.20'!A:C,3,FALSE)</f>
        <v>Tróféu, 20x10x4</v>
      </c>
      <c r="H16" s="16" t="str">
        <f>VLOOKUP(F16,'Base de Dados 39.20'!A:D,4,FALSE)</f>
        <v>TROFÉU,Descrição: composto por coluna de madeira de reflorestamento, com aplique de peça fundida em latão com acabamento polido e envernizado (tocha), base madeira de reflorestamento dupla com 20 cm comprimento, 10 cm de largura e 4 cm de altura, com plaqueta de latão na base com 7 cm x 1,5 cm, altura 30 cm, Características Adicionais: demais especificações conforme Termo de Referência.</v>
      </c>
      <c r="I16" s="17" t="str">
        <f>VLOOKUP(F16,'Base de Dados 39.20'!A:E,5,FALSE)</f>
        <v>unidade</v>
      </c>
      <c r="J16" s="18">
        <f>SUMIF('Base de Dados 39.20'!B:B,'Respostas Órgãos'!F16&amp;" - "&amp;'Respostas Órgãos'!$G$4,'Base de Dados 39.20'!I:I)</f>
        <v>0</v>
      </c>
      <c r="K16" s="19"/>
      <c r="L16" s="20">
        <f t="shared" si="0"/>
        <v>0</v>
      </c>
      <c r="M16" s="40" t="str">
        <f t="shared" si="1"/>
        <v>Sem histórico de consumo</v>
      </c>
    </row>
    <row r="17" spans="1:13" ht="117" customHeight="1">
      <c r="A17" s="12">
        <f t="shared" si="2"/>
        <v>0</v>
      </c>
      <c r="B17" s="12" t="str">
        <f t="shared" si="3"/>
        <v>← DIGITE O CÓDIGO DO SEU ÓRGÃO</v>
      </c>
      <c r="C17" s="13">
        <f t="shared" si="4"/>
        <v>0</v>
      </c>
      <c r="D17" s="12" t="str">
        <f t="shared" si="5"/>
        <v>3.3.90.31.04.01.0014.000006-01</v>
      </c>
      <c r="E17" s="14">
        <v>11</v>
      </c>
      <c r="F17" s="15" t="s">
        <v>159</v>
      </c>
      <c r="G17" s="17" t="str">
        <f>VLOOKUP(F17,'Base de Dados 39.20'!A:C,3,FALSE)</f>
        <v>Troféu, 16x9x2</v>
      </c>
      <c r="H17" s="16" t="str">
        <f>VLOOKUP(F17,'Base de Dados 39.20'!A:D,4,FALSE)</f>
        <v>TROFÉU,Descrição: composto por coluna de madeira de reflorestamento, com aplique de peça fundida em latão com acabamento polido e envernizado (tocha), base madeira de reflorestamento dupla com 16 cm comprimento, 09 cm de largura e 2 cm de altura, com plaqueta de latão na base com 7 cm x 1,5 cm, altura 25 cm, Características Adicionais: demais especificações conforme Termo de Referência.</v>
      </c>
      <c r="I17" s="17" t="str">
        <f>VLOOKUP(F17,'Base de Dados 39.20'!A:E,5,FALSE)</f>
        <v>unidade</v>
      </c>
      <c r="J17" s="18">
        <f>SUMIF('Base de Dados 39.20'!B:B,'Respostas Órgãos'!F17&amp;" - "&amp;'Respostas Órgãos'!$G$4,'Base de Dados 39.20'!I:I)</f>
        <v>0</v>
      </c>
      <c r="K17" s="19"/>
      <c r="L17" s="20">
        <f t="shared" si="0"/>
        <v>0</v>
      </c>
      <c r="M17" s="40" t="str">
        <f t="shared" si="1"/>
        <v>Sem histórico de consumo</v>
      </c>
    </row>
    <row r="18" spans="1:13" ht="115.5" customHeight="1">
      <c r="A18" s="12">
        <f t="shared" si="2"/>
        <v>0</v>
      </c>
      <c r="B18" s="12" t="str">
        <f t="shared" si="3"/>
        <v>← DIGITE O CÓDIGO DO SEU ÓRGÃO</v>
      </c>
      <c r="C18" s="13">
        <f t="shared" si="4"/>
        <v>0</v>
      </c>
      <c r="D18" s="12" t="str">
        <f t="shared" si="5"/>
        <v>3.3.90.31.04.01.0014.000007-01 </v>
      </c>
      <c r="E18" s="14">
        <v>12</v>
      </c>
      <c r="F18" s="15" t="s">
        <v>161</v>
      </c>
      <c r="G18" s="17" t="str">
        <f>VLOOKUP(F18,'Base de Dados 39.20'!A:C,3,FALSE)</f>
        <v>Troféu, 13x8x2</v>
      </c>
      <c r="H18" s="16" t="str">
        <f>VLOOKUP(F18,'Base de Dados 39.20'!A:D,4,FALSE)</f>
        <v>TROFÉU,Descrição: composto por coluna de madeira de reflorestamento, com aplique de peça fundida em latão com acabamento polido e envernizado (tocha), base madeira de reflorestamento dupla com 13 cm comprimento, 08 cm de largura e 2 cm de altura, com plaqueta de latão na base com 7 cm x 1,5 cm, altura 20 cm, Características Adicionais: demais especificações conforme Termo de Referência.</v>
      </c>
      <c r="I18" s="17" t="str">
        <f>VLOOKUP(F18,'Base de Dados 39.20'!A:E,5,FALSE)</f>
        <v>unidade</v>
      </c>
      <c r="J18" s="18">
        <f>SUMIF('Base de Dados 39.20'!B:B,'Respostas Órgãos'!F18&amp;" - "&amp;'Respostas Órgãos'!$G$4,'Base de Dados 39.20'!I:I)</f>
        <v>0</v>
      </c>
      <c r="K18" s="19"/>
      <c r="L18" s="20">
        <f t="shared" si="0"/>
        <v>0</v>
      </c>
      <c r="M18" s="40" t="str">
        <f t="shared" si="1"/>
        <v>Sem histórico de consumo</v>
      </c>
    </row>
    <row r="19" spans="1:13" ht="109.5" customHeight="1">
      <c r="A19" s="12">
        <f t="shared" si="2"/>
        <v>0</v>
      </c>
      <c r="B19" s="12" t="str">
        <f t="shared" si="3"/>
        <v>← DIGITE O CÓDIGO DO SEU ÓRGÃO</v>
      </c>
      <c r="C19" s="13">
        <f t="shared" si="4"/>
        <v>0</v>
      </c>
      <c r="D19" s="12" t="str">
        <f t="shared" si="5"/>
        <v>3.3.90.31.04.01.0014.000008-01</v>
      </c>
      <c r="E19" s="14">
        <v>13</v>
      </c>
      <c r="F19" s="15" t="s">
        <v>355</v>
      </c>
      <c r="G19" s="17" t="str">
        <f>VLOOKUP(F19,'Base de Dados 39.20'!A:C,3,FALSE)</f>
        <v>Troféu, 10x8x2, Altura: 15 cm</v>
      </c>
      <c r="H19" s="16" t="str">
        <f>VLOOKUP(F19,'Base de Dados 39.20'!A:D,4,FALSE)</f>
        <v>TROFÉU,Descrição: composto por coluna de madeira de reflorestamento, com aplique de peça fundida em latão com acabamento polido e envernizado (tocha), base madeira de reflorestamento dupla com 10 cm comprimento, 08 cm de largura e 2 cm de altura, com plaqueta de latão na base com 7 cm x 1,5 cm, altura 15 cm, Características Adicionais: demais especificações conforme Termo de Referência.</v>
      </c>
      <c r="I19" s="17" t="str">
        <f>VLOOKUP(F19,'Base de Dados 39.20'!A:E,5,FALSE)</f>
        <v>unidade</v>
      </c>
      <c r="J19" s="18">
        <f>SUMIF('Base de Dados 39.20'!B:B,'Respostas Órgãos'!F19&amp;" - "&amp;'Respostas Órgãos'!$G$4,'Base de Dados 39.20'!I:I)</f>
        <v>0</v>
      </c>
      <c r="K19" s="19"/>
      <c r="L19" s="20">
        <f t="shared" si="0"/>
        <v>0</v>
      </c>
      <c r="M19" s="40" t="str">
        <f t="shared" si="1"/>
        <v>Sem histórico de consumo</v>
      </c>
    </row>
    <row r="20" spans="1:13" ht="111.75" customHeight="1">
      <c r="A20" s="12">
        <f t="shared" si="2"/>
        <v>0</v>
      </c>
      <c r="B20" s="12" t="str">
        <f t="shared" si="3"/>
        <v>← DIGITE O CÓDIGO DO SEU ÓRGÃO</v>
      </c>
      <c r="C20" s="13">
        <f t="shared" si="4"/>
        <v>0</v>
      </c>
      <c r="D20" s="12" t="str">
        <f t="shared" si="5"/>
        <v>3.3.90.31.04.01.0014.000009-01</v>
      </c>
      <c r="E20" s="14">
        <v>14</v>
      </c>
      <c r="F20" s="15" t="s">
        <v>165</v>
      </c>
      <c r="G20" s="17" t="str">
        <f>VLOOKUP(F20,'Base de Dados 39.20'!A:C,3,FALSE)</f>
        <v>Troféu, 10x8x2, Altura: 12 cm</v>
      </c>
      <c r="H20" s="16" t="str">
        <f>VLOOKUP(F20,'Base de Dados 39.20'!A:D,4,FALSE)</f>
        <v>TROFÉU,Descrição: composto por coluna de madeira de reflorestamento, com aplique de peça fundida em latão com acabamento polido e envernizado (tocha), base madeira de reflorestamento dupla com 10 cm comprimento, 08 cm de largura e 2 cm de altura, com plaqueta de latão na base com 7 cm x 1,5 cm, altura 12 cm, Características Adicionais: demais especificações conforme Termo de Referência.</v>
      </c>
      <c r="I20" s="17" t="str">
        <f>VLOOKUP(F20,'Base de Dados 39.20'!A:E,5,FALSE)</f>
        <v>unidade</v>
      </c>
      <c r="J20" s="18">
        <f>SUMIF('Base de Dados 39.20'!B:B,'Respostas Órgãos'!F20&amp;" - "&amp;'Respostas Órgãos'!$G$4,'Base de Dados 39.20'!I:I)</f>
        <v>0</v>
      </c>
      <c r="K20" s="19"/>
      <c r="L20" s="20">
        <f t="shared" si="0"/>
        <v>0</v>
      </c>
      <c r="M20" s="40" t="str">
        <f t="shared" si="1"/>
        <v>Sem histórico de consumo</v>
      </c>
    </row>
    <row r="21" spans="1:4" ht="15">
      <c r="A21" s="12"/>
      <c r="B21" s="12"/>
      <c r="C21" s="13"/>
      <c r="D21" s="12"/>
    </row>
    <row r="22" spans="1:11" ht="15">
      <c r="A22" s="12"/>
      <c r="B22" s="12"/>
      <c r="C22" s="13"/>
      <c r="D22" s="12"/>
      <c r="K22" s="41"/>
    </row>
    <row r="23" spans="1:11" ht="15">
      <c r="A23" s="12"/>
      <c r="B23" s="12"/>
      <c r="C23" s="13"/>
      <c r="D23" s="12"/>
      <c r="K23" s="41"/>
    </row>
    <row r="24" spans="1:4" ht="15">
      <c r="A24" s="12"/>
      <c r="B24" s="12"/>
      <c r="C24" s="13"/>
      <c r="D24" s="12"/>
    </row>
    <row r="25" spans="1:4" ht="15">
      <c r="A25" s="12"/>
      <c r="B25" s="12"/>
      <c r="C25" s="13"/>
      <c r="D25" s="12"/>
    </row>
    <row r="26" spans="1:4" ht="15">
      <c r="A26" s="12"/>
      <c r="B26" s="12"/>
      <c r="C26" s="13"/>
      <c r="D26" s="12"/>
    </row>
    <row r="27" spans="1:4" ht="15">
      <c r="A27" s="12"/>
      <c r="B27" s="12"/>
      <c r="C27" s="13"/>
      <c r="D27" s="12"/>
    </row>
    <row r="28" spans="1:4" ht="15">
      <c r="A28" s="12"/>
      <c r="B28" s="12"/>
      <c r="C28" s="13"/>
      <c r="D28" s="12"/>
    </row>
    <row r="29" spans="1:4" ht="15">
      <c r="A29" s="12"/>
      <c r="B29" s="12"/>
      <c r="C29" s="13"/>
      <c r="D29" s="12"/>
    </row>
    <row r="30" spans="1:4" ht="15">
      <c r="A30" s="12"/>
      <c r="B30" s="12"/>
      <c r="C30" s="13"/>
      <c r="D30" s="12"/>
    </row>
    <row r="31" spans="1:4" ht="15">
      <c r="A31" s="12"/>
      <c r="B31" s="12"/>
      <c r="C31" s="13"/>
      <c r="D31" s="12"/>
    </row>
    <row r="32" spans="1:4" ht="15">
      <c r="A32" s="12"/>
      <c r="B32" s="12"/>
      <c r="C32" s="13"/>
      <c r="D32" s="12"/>
    </row>
    <row r="33" spans="1:4" ht="15">
      <c r="A33" s="12"/>
      <c r="B33" s="12"/>
      <c r="C33" s="13"/>
      <c r="D33" s="12"/>
    </row>
    <row r="34" spans="1:4" ht="15">
      <c r="A34" s="12"/>
      <c r="B34" s="12"/>
      <c r="C34" s="13"/>
      <c r="D34" s="12"/>
    </row>
    <row r="35" spans="1:4" ht="15">
      <c r="A35" s="12"/>
      <c r="B35" s="12"/>
      <c r="C35" s="13"/>
      <c r="D35" s="12"/>
    </row>
    <row r="36" spans="1:4" ht="15">
      <c r="A36" s="12"/>
      <c r="B36" s="12"/>
      <c r="C36" s="13"/>
      <c r="D36" s="12"/>
    </row>
    <row r="37" spans="1:4" ht="15">
      <c r="A37" s="12"/>
      <c r="B37" s="12"/>
      <c r="C37" s="13"/>
      <c r="D37" s="12"/>
    </row>
    <row r="38" spans="1:4" ht="15">
      <c r="A38" s="12"/>
      <c r="B38" s="12"/>
      <c r="C38" s="13"/>
      <c r="D38" s="12"/>
    </row>
    <row r="39" spans="1:4" ht="15">
      <c r="A39" s="12"/>
      <c r="B39" s="12"/>
      <c r="C39" s="13"/>
      <c r="D39" s="12"/>
    </row>
    <row r="40" spans="1:4" ht="15">
      <c r="A40" s="12"/>
      <c r="B40" s="12"/>
      <c r="C40" s="13"/>
      <c r="D40" s="12"/>
    </row>
    <row r="41" spans="1:4" ht="15">
      <c r="A41" s="12"/>
      <c r="B41" s="12"/>
      <c r="C41" s="13"/>
      <c r="D41" s="12"/>
    </row>
    <row r="42" spans="1:4" ht="15">
      <c r="A42" s="12"/>
      <c r="B42" s="12"/>
      <c r="C42" s="13"/>
      <c r="D42" s="12"/>
    </row>
    <row r="43" spans="1:4" ht="15">
      <c r="A43" s="12"/>
      <c r="B43" s="12"/>
      <c r="C43" s="13"/>
      <c r="D43" s="12"/>
    </row>
    <row r="44" spans="1:4" ht="15">
      <c r="A44" s="12"/>
      <c r="B44" s="12"/>
      <c r="C44" s="13"/>
      <c r="D44" s="12"/>
    </row>
  </sheetData>
  <sheetProtection algorithmName="SHA-512" hashValue="3Gern+FBo8EsKzDCbJ2ecUrLCmzEX3zI8rLTtjSyEovTlBU7qF7dF77LUToZ+eVan38xbVcDLqtzGRY+aDjGEQ==" saltValue="uqhG1sPBvkhCj9XGTJC/zA==" spinCount="100000" sheet="1" objects="1" scenarios="1"/>
  <mergeCells count="9">
    <mergeCell ref="A5:B5"/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20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J7:J20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M7:M20">
    <cfRule type="cellIs" priority="9" dxfId="2" operator="greaterThanOrEqual">
      <formula>0.5</formula>
    </cfRule>
  </conditionalFormatting>
  <conditionalFormatting sqref="H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">
      <selection activeCell="A103" sqref="A103"/>
    </sheetView>
  </sheetViews>
  <sheetFormatPr defaultColWidth="9.140625" defaultRowHeight="15"/>
  <cols>
    <col min="1" max="1" width="9.140625" style="22" customWidth="1"/>
    <col min="2" max="2" width="110.57421875" style="22" bestFit="1" customWidth="1"/>
    <col min="3" max="16384" width="9.140625" style="22" customWidth="1"/>
  </cols>
  <sheetData>
    <row r="1" spans="1:2" ht="15">
      <c r="A1" s="21" t="s">
        <v>22</v>
      </c>
      <c r="B1" s="21" t="s">
        <v>11</v>
      </c>
    </row>
    <row r="2" spans="1:2" ht="15">
      <c r="A2" s="22">
        <v>1</v>
      </c>
      <c r="B2" s="23" t="s">
        <v>27</v>
      </c>
    </row>
    <row r="3" spans="1:2" ht="15">
      <c r="A3" s="37">
        <v>2</v>
      </c>
      <c r="B3" s="30" t="s">
        <v>44</v>
      </c>
    </row>
    <row r="4" spans="1:2" ht="15">
      <c r="A4" s="37">
        <v>10</v>
      </c>
      <c r="B4" s="30" t="s">
        <v>82</v>
      </c>
    </row>
    <row r="5" spans="1:2" ht="15">
      <c r="A5" s="37">
        <v>14</v>
      </c>
      <c r="B5" s="23" t="s">
        <v>125</v>
      </c>
    </row>
    <row r="6" spans="1:2" ht="15">
      <c r="A6" s="37">
        <v>15</v>
      </c>
      <c r="B6" s="23" t="s">
        <v>87</v>
      </c>
    </row>
    <row r="7" spans="1:2" ht="15">
      <c r="A7" s="37">
        <v>20</v>
      </c>
      <c r="B7" s="23" t="s">
        <v>86</v>
      </c>
    </row>
    <row r="8" spans="1:2" ht="15">
      <c r="A8" s="37">
        <v>40</v>
      </c>
      <c r="B8" s="30" t="s">
        <v>45</v>
      </c>
    </row>
    <row r="9" spans="1:2" ht="15">
      <c r="A9" s="37">
        <v>41</v>
      </c>
      <c r="B9" s="23" t="s">
        <v>24</v>
      </c>
    </row>
    <row r="10" spans="1:2" ht="15">
      <c r="A10" s="37">
        <v>50</v>
      </c>
      <c r="B10" s="30" t="s">
        <v>67</v>
      </c>
    </row>
    <row r="11" spans="1:2" ht="15">
      <c r="A11" s="37">
        <v>52</v>
      </c>
      <c r="B11" s="22" t="s">
        <v>38</v>
      </c>
    </row>
    <row r="12" spans="1:2" ht="15">
      <c r="A12" s="37">
        <v>53</v>
      </c>
      <c r="B12" s="22" t="s">
        <v>26</v>
      </c>
    </row>
    <row r="13" spans="1:2" ht="15">
      <c r="A13" s="37">
        <v>54</v>
      </c>
      <c r="B13" s="22" t="s">
        <v>39</v>
      </c>
    </row>
    <row r="14" spans="1:2" ht="15">
      <c r="A14" s="37">
        <v>55</v>
      </c>
      <c r="B14" s="23" t="s">
        <v>29</v>
      </c>
    </row>
    <row r="15" spans="1:2" ht="15">
      <c r="A15" s="37">
        <v>56</v>
      </c>
      <c r="B15" s="22" t="s">
        <v>34</v>
      </c>
    </row>
    <row r="16" spans="1:2" ht="15">
      <c r="A16" s="37">
        <v>60</v>
      </c>
      <c r="B16" s="23" t="s">
        <v>46</v>
      </c>
    </row>
    <row r="17" spans="1:2" ht="15">
      <c r="A17" s="37">
        <v>63</v>
      </c>
      <c r="B17" s="23" t="s">
        <v>81</v>
      </c>
    </row>
    <row r="18" spans="1:2" ht="15">
      <c r="A18" s="37">
        <v>64</v>
      </c>
      <c r="B18" s="23" t="s">
        <v>80</v>
      </c>
    </row>
    <row r="19" spans="1:2" ht="15">
      <c r="A19" s="37">
        <v>70</v>
      </c>
      <c r="B19" s="22" t="s">
        <v>42</v>
      </c>
    </row>
    <row r="20" spans="1:2" ht="15">
      <c r="A20" s="37">
        <v>71</v>
      </c>
      <c r="B20" s="23" t="s">
        <v>71</v>
      </c>
    </row>
    <row r="21" spans="1:2" ht="15">
      <c r="A21" s="37">
        <v>72</v>
      </c>
      <c r="B21" s="23" t="s">
        <v>78</v>
      </c>
    </row>
    <row r="22" spans="1:2" ht="15">
      <c r="A22" s="37">
        <v>74</v>
      </c>
      <c r="B22" s="30" t="s">
        <v>88</v>
      </c>
    </row>
    <row r="23" spans="1:2" ht="15">
      <c r="A23" s="37">
        <v>75</v>
      </c>
      <c r="B23" s="30" t="s">
        <v>119</v>
      </c>
    </row>
    <row r="24" spans="1:2" ht="15">
      <c r="A24" s="37">
        <v>80</v>
      </c>
      <c r="B24" s="23" t="s">
        <v>47</v>
      </c>
    </row>
    <row r="25" spans="1:2" ht="15">
      <c r="A25" s="37">
        <v>90</v>
      </c>
      <c r="B25" s="23" t="s">
        <v>48</v>
      </c>
    </row>
    <row r="26" spans="1:2" ht="15">
      <c r="A26" s="37">
        <v>92</v>
      </c>
      <c r="B26" s="22" t="s">
        <v>25</v>
      </c>
    </row>
    <row r="27" spans="1:2" ht="15">
      <c r="A27" s="37">
        <v>93</v>
      </c>
      <c r="B27" s="23" t="s">
        <v>73</v>
      </c>
    </row>
    <row r="28" spans="1:2" ht="15">
      <c r="A28" s="37">
        <v>94</v>
      </c>
      <c r="B28" s="23" t="s">
        <v>123</v>
      </c>
    </row>
    <row r="29" spans="1:2" ht="15">
      <c r="A29" s="37">
        <v>95</v>
      </c>
      <c r="B29" s="22" t="s">
        <v>40</v>
      </c>
    </row>
    <row r="30" spans="1:2" ht="15">
      <c r="A30" s="37">
        <v>97</v>
      </c>
      <c r="B30" s="23" t="s">
        <v>85</v>
      </c>
    </row>
    <row r="31" spans="1:2" ht="15">
      <c r="A31" s="37">
        <v>98</v>
      </c>
      <c r="B31" s="23" t="s">
        <v>30</v>
      </c>
    </row>
    <row r="32" spans="1:2" ht="15">
      <c r="A32" s="37">
        <v>110</v>
      </c>
      <c r="B32" s="23" t="s">
        <v>122</v>
      </c>
    </row>
    <row r="33" spans="1:2" ht="15">
      <c r="A33" s="37">
        <v>111</v>
      </c>
      <c r="B33" s="23" t="s">
        <v>124</v>
      </c>
    </row>
    <row r="34" spans="1:2" ht="15">
      <c r="A34" s="37">
        <v>112</v>
      </c>
      <c r="B34" s="22" t="s">
        <v>37</v>
      </c>
    </row>
    <row r="35" spans="1:2" ht="15">
      <c r="A35" s="37">
        <v>113</v>
      </c>
      <c r="B35" s="23" t="s">
        <v>75</v>
      </c>
    </row>
    <row r="36" spans="1:2" ht="15">
      <c r="A36" s="37">
        <v>121</v>
      </c>
      <c r="B36" s="23" t="s">
        <v>49</v>
      </c>
    </row>
    <row r="37" spans="1:2" ht="15">
      <c r="A37" s="37">
        <v>131</v>
      </c>
      <c r="B37" s="23" t="s">
        <v>90</v>
      </c>
    </row>
    <row r="38" spans="1:2" s="24" customFormat="1" ht="15">
      <c r="A38" s="37">
        <v>132</v>
      </c>
      <c r="B38" s="23" t="s">
        <v>92</v>
      </c>
    </row>
    <row r="39" spans="1:2" ht="15">
      <c r="A39" s="37">
        <v>133</v>
      </c>
      <c r="B39" s="23" t="s">
        <v>91</v>
      </c>
    </row>
    <row r="40" spans="1:2" ht="15">
      <c r="A40" s="37">
        <v>134</v>
      </c>
      <c r="B40" s="23" t="s">
        <v>93</v>
      </c>
    </row>
    <row r="41" spans="1:2" ht="15">
      <c r="A41" s="37">
        <v>135</v>
      </c>
      <c r="B41" s="23" t="s">
        <v>94</v>
      </c>
    </row>
    <row r="42" spans="1:2" ht="15">
      <c r="A42" s="37">
        <v>136</v>
      </c>
      <c r="B42" s="23" t="s">
        <v>96</v>
      </c>
    </row>
    <row r="43" spans="1:2" ht="15">
      <c r="A43" s="37">
        <v>137</v>
      </c>
      <c r="B43" s="23" t="s">
        <v>98</v>
      </c>
    </row>
    <row r="44" spans="1:2" s="24" customFormat="1" ht="15">
      <c r="A44" s="37">
        <v>138</v>
      </c>
      <c r="B44" s="23" t="s">
        <v>97</v>
      </c>
    </row>
    <row r="45" spans="1:2" ht="15">
      <c r="A45" s="37">
        <v>139</v>
      </c>
      <c r="B45" s="23" t="s">
        <v>126</v>
      </c>
    </row>
    <row r="46" spans="1:2" ht="15">
      <c r="A46" s="37">
        <v>140</v>
      </c>
      <c r="B46" s="23" t="s">
        <v>95</v>
      </c>
    </row>
    <row r="47" spans="1:2" ht="15">
      <c r="A47" s="37">
        <v>141</v>
      </c>
      <c r="B47" s="23" t="s">
        <v>89</v>
      </c>
    </row>
    <row r="48" spans="1:2" ht="15">
      <c r="A48" s="37">
        <v>142</v>
      </c>
      <c r="B48" s="23" t="s">
        <v>99</v>
      </c>
    </row>
    <row r="49" spans="1:2" ht="15">
      <c r="A49" s="37">
        <v>143</v>
      </c>
      <c r="B49" s="23" t="s">
        <v>100</v>
      </c>
    </row>
    <row r="50" spans="1:2" ht="15">
      <c r="A50" s="37">
        <v>144</v>
      </c>
      <c r="B50" s="23" t="s">
        <v>101</v>
      </c>
    </row>
    <row r="51" spans="1:2" ht="15">
      <c r="A51" s="37">
        <v>145</v>
      </c>
      <c r="B51" s="23" t="s">
        <v>102</v>
      </c>
    </row>
    <row r="52" spans="1:2" ht="15">
      <c r="A52" s="37">
        <v>146</v>
      </c>
      <c r="B52" s="23" t="s">
        <v>103</v>
      </c>
    </row>
    <row r="53" spans="1:2" ht="15">
      <c r="A53" s="37">
        <v>147</v>
      </c>
      <c r="B53" s="23" t="s">
        <v>106</v>
      </c>
    </row>
    <row r="54" spans="1:2" ht="15">
      <c r="A54" s="37">
        <v>148</v>
      </c>
      <c r="B54" s="23" t="s">
        <v>105</v>
      </c>
    </row>
    <row r="55" spans="1:2" ht="15">
      <c r="A55" s="37">
        <v>149</v>
      </c>
      <c r="B55" s="23" t="s">
        <v>104</v>
      </c>
    </row>
    <row r="56" spans="1:2" ht="15">
      <c r="A56" s="37">
        <v>150</v>
      </c>
      <c r="B56" s="30" t="s">
        <v>120</v>
      </c>
    </row>
    <row r="57" spans="1:2" ht="15">
      <c r="A57" s="37">
        <v>151</v>
      </c>
      <c r="B57" s="23" t="s">
        <v>69</v>
      </c>
    </row>
    <row r="58" spans="1:2" ht="15">
      <c r="A58" s="37">
        <v>193</v>
      </c>
      <c r="B58" s="23" t="s">
        <v>79</v>
      </c>
    </row>
    <row r="59" spans="1:2" ht="15">
      <c r="A59" s="37">
        <v>195</v>
      </c>
      <c r="B59" s="22" t="s">
        <v>36</v>
      </c>
    </row>
    <row r="60" spans="1:2" ht="15">
      <c r="A60" s="37">
        <v>196</v>
      </c>
      <c r="B60" s="22" t="s">
        <v>32</v>
      </c>
    </row>
    <row r="61" spans="1:2" ht="15">
      <c r="A61" s="37">
        <v>197</v>
      </c>
      <c r="B61" s="23" t="s">
        <v>68</v>
      </c>
    </row>
    <row r="62" spans="1:3" ht="15">
      <c r="A62" s="37">
        <v>220</v>
      </c>
      <c r="B62" s="30" t="s">
        <v>50</v>
      </c>
      <c r="C62" s="38"/>
    </row>
    <row r="63" spans="1:2" ht="15">
      <c r="A63" s="37">
        <v>300</v>
      </c>
      <c r="B63" s="23" t="s">
        <v>107</v>
      </c>
    </row>
    <row r="64" spans="1:2" ht="15">
      <c r="A64" s="37">
        <v>301</v>
      </c>
      <c r="B64" s="23" t="s">
        <v>108</v>
      </c>
    </row>
    <row r="65" spans="1:2" ht="15">
      <c r="A65" s="37">
        <v>302</v>
      </c>
      <c r="B65" s="23" t="s">
        <v>109</v>
      </c>
    </row>
    <row r="66" spans="1:2" ht="15">
      <c r="A66" s="37">
        <v>303</v>
      </c>
      <c r="B66" s="23" t="s">
        <v>110</v>
      </c>
    </row>
    <row r="67" spans="1:2" ht="15">
      <c r="A67" s="37">
        <v>304</v>
      </c>
      <c r="B67" s="23" t="s">
        <v>113</v>
      </c>
    </row>
    <row r="68" spans="1:2" ht="15">
      <c r="A68" s="37">
        <v>305</v>
      </c>
      <c r="B68" s="23" t="s">
        <v>111</v>
      </c>
    </row>
    <row r="69" spans="1:2" ht="15">
      <c r="A69" s="37">
        <v>306</v>
      </c>
      <c r="B69" s="23" t="s">
        <v>112</v>
      </c>
    </row>
    <row r="70" spans="1:2" ht="15">
      <c r="A70" s="37">
        <v>307</v>
      </c>
      <c r="B70" s="23" t="s">
        <v>114</v>
      </c>
    </row>
    <row r="71" spans="1:2" ht="15">
      <c r="A71" s="37">
        <v>308</v>
      </c>
      <c r="B71" s="23" t="s">
        <v>115</v>
      </c>
    </row>
    <row r="72" spans="1:2" ht="15">
      <c r="A72" s="37">
        <v>309</v>
      </c>
      <c r="B72" s="23" t="s">
        <v>116</v>
      </c>
    </row>
    <row r="73" spans="1:2" ht="15">
      <c r="A73" s="37">
        <v>310</v>
      </c>
      <c r="B73" s="25" t="s">
        <v>72</v>
      </c>
    </row>
    <row r="74" spans="1:2" ht="15">
      <c r="A74" s="37">
        <v>361</v>
      </c>
      <c r="B74" s="24" t="s">
        <v>23</v>
      </c>
    </row>
    <row r="75" spans="1:2" ht="15">
      <c r="A75" s="37">
        <v>366</v>
      </c>
      <c r="B75" s="23" t="s">
        <v>117</v>
      </c>
    </row>
    <row r="76" spans="1:2" ht="15">
      <c r="A76" s="37">
        <v>367</v>
      </c>
      <c r="B76" s="23" t="s">
        <v>118</v>
      </c>
    </row>
    <row r="77" spans="1:2" ht="15">
      <c r="A77" s="37">
        <v>370</v>
      </c>
      <c r="B77" s="30" t="s">
        <v>51</v>
      </c>
    </row>
    <row r="78" spans="1:2" ht="15">
      <c r="A78" s="37">
        <v>390</v>
      </c>
      <c r="B78" s="30" t="s">
        <v>52</v>
      </c>
    </row>
    <row r="79" spans="1:2" ht="15">
      <c r="A79" s="37">
        <v>391</v>
      </c>
      <c r="B79" s="23" t="s">
        <v>83</v>
      </c>
    </row>
    <row r="80" spans="1:2" ht="15">
      <c r="A80" s="37">
        <v>392</v>
      </c>
      <c r="B80" s="23" t="s">
        <v>28</v>
      </c>
    </row>
    <row r="81" spans="1:2" ht="15">
      <c r="A81" s="37">
        <v>393</v>
      </c>
      <c r="B81" s="23" t="s">
        <v>53</v>
      </c>
    </row>
    <row r="82" spans="1:2" ht="15">
      <c r="A82" s="37">
        <v>400</v>
      </c>
      <c r="B82" s="30" t="s">
        <v>65</v>
      </c>
    </row>
    <row r="83" spans="1:2" ht="15">
      <c r="A83" s="37">
        <v>401</v>
      </c>
      <c r="B83" s="22" t="s">
        <v>31</v>
      </c>
    </row>
    <row r="84" spans="1:2" ht="15">
      <c r="A84" s="37">
        <v>413</v>
      </c>
      <c r="B84" s="22" t="s">
        <v>35</v>
      </c>
    </row>
    <row r="85" spans="1:2" ht="15">
      <c r="A85" s="37">
        <v>428</v>
      </c>
      <c r="B85" s="23" t="s">
        <v>74</v>
      </c>
    </row>
    <row r="86" spans="1:2" ht="15">
      <c r="A86" s="37">
        <v>431</v>
      </c>
      <c r="B86" s="30" t="s">
        <v>54</v>
      </c>
    </row>
    <row r="87" spans="1:2" ht="15">
      <c r="A87" s="37">
        <v>480</v>
      </c>
      <c r="B87" s="22" t="s">
        <v>41</v>
      </c>
    </row>
    <row r="88" spans="1:2" ht="15">
      <c r="A88" s="37">
        <v>4000</v>
      </c>
      <c r="B88" s="23" t="s">
        <v>121</v>
      </c>
    </row>
    <row r="89" spans="1:2" ht="15">
      <c r="A89" s="37">
        <v>4001</v>
      </c>
      <c r="B89" s="30" t="s">
        <v>84</v>
      </c>
    </row>
    <row r="90" spans="1:2" ht="15">
      <c r="A90" s="37">
        <v>4002</v>
      </c>
      <c r="B90" s="23" t="s">
        <v>33</v>
      </c>
    </row>
    <row r="91" spans="1:2" ht="15">
      <c r="A91" s="37">
        <v>4003</v>
      </c>
      <c r="B91" s="31" t="s">
        <v>55</v>
      </c>
    </row>
    <row r="92" spans="1:3" ht="15">
      <c r="A92" s="37">
        <v>4004</v>
      </c>
      <c r="B92" s="30" t="s">
        <v>76</v>
      </c>
      <c r="C92" s="38"/>
    </row>
    <row r="93" spans="1:2" ht="15">
      <c r="A93" s="37">
        <v>4005</v>
      </c>
      <c r="B93" s="30" t="s">
        <v>70</v>
      </c>
    </row>
    <row r="94" spans="1:2" ht="15">
      <c r="A94" s="37">
        <v>4006</v>
      </c>
      <c r="B94" s="30" t="s">
        <v>77</v>
      </c>
    </row>
    <row r="95" spans="1:2" ht="15">
      <c r="A95" s="37">
        <v>4007</v>
      </c>
      <c r="B95" s="31" t="s">
        <v>56</v>
      </c>
    </row>
    <row r="96" spans="1:2" ht="15">
      <c r="A96" s="37">
        <v>4008</v>
      </c>
      <c r="B96" s="31" t="s">
        <v>57</v>
      </c>
    </row>
    <row r="97" spans="1:2" ht="15">
      <c r="A97" s="37">
        <v>4009</v>
      </c>
      <c r="B97" s="31" t="s">
        <v>58</v>
      </c>
    </row>
    <row r="98" spans="1:2" ht="15">
      <c r="A98" s="37">
        <v>4010</v>
      </c>
      <c r="B98" s="31" t="s">
        <v>59</v>
      </c>
    </row>
    <row r="99" spans="1:2" ht="15">
      <c r="A99" s="37">
        <v>4011</v>
      </c>
      <c r="B99" s="31" t="s">
        <v>60</v>
      </c>
    </row>
    <row r="100" spans="1:2" ht="15">
      <c r="A100" s="37">
        <v>4012</v>
      </c>
      <c r="B100" s="31" t="s">
        <v>61</v>
      </c>
    </row>
    <row r="101" spans="1:2" ht="15">
      <c r="A101" s="37">
        <v>4013</v>
      </c>
      <c r="B101" s="31" t="s">
        <v>62</v>
      </c>
    </row>
    <row r="102" spans="1:2" ht="15">
      <c r="A102" s="37">
        <v>4014</v>
      </c>
      <c r="B102" s="31" t="s">
        <v>63</v>
      </c>
    </row>
    <row r="103" spans="1:2" ht="15">
      <c r="A103" s="37">
        <v>4015</v>
      </c>
      <c r="B103" s="31" t="s">
        <v>64</v>
      </c>
    </row>
  </sheetData>
  <sheetProtection algorithmName="SHA-512" hashValue="PGndnc4cILMvN9nVsAtGSStgoPr/7pOeWRPUCtNiZCGU3DD4zsqW+uZ8IvMUXJQAnQWetTbvgpyq/lopxRNqSw==" saltValue="CYN2AkjQeqila05FxWvdzA==" spinCount="100000" sheet="1" autoFilter="0"/>
  <autoFilter ref="A1:B103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cp:lastPrinted>2019-03-19T20:58:51Z</cp:lastPrinted>
  <dcterms:created xsi:type="dcterms:W3CDTF">2018-04-18T13:56:42Z</dcterms:created>
  <dcterms:modified xsi:type="dcterms:W3CDTF">2019-04-09T14:20:07Z</dcterms:modified>
  <cp:category/>
  <cp:version/>
  <cp:contentType/>
  <cp:contentStatus/>
</cp:coreProperties>
</file>