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firstSheet="1" activeTab="1"/>
  </bookViews>
  <sheets>
    <sheet name="Base de Dados 52.12 52.33 52.34" sheetId="1" state="hidden" r:id="rId1"/>
    <sheet name="Respostas Órgãos" sheetId="2" r:id="rId2"/>
    <sheet name="CÓDIGO DOS ÓRGÃOS" sheetId="3" r:id="rId3"/>
  </sheets>
  <definedNames>
    <definedName name="_xlnm._FilterDatabase" localSheetId="0" hidden="1">'Base de Dados 52.12 52.33 52.34'!$A$1:$K$561</definedName>
    <definedName name="_xlnm.Print_Titles" localSheetId="1">'Respostas Órgãos'!$4:$6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<sst xmlns="http://schemas.openxmlformats.org/spreadsheetml/2006/main" count="202" uniqueCount="169">
  <si>
    <t>Cod_UO</t>
  </si>
  <si>
    <t>Tipo</t>
  </si>
  <si>
    <t>Descrição do Material</t>
  </si>
  <si>
    <t>Cód. SICOP</t>
  </si>
  <si>
    <t>Des. Órgão SICOP</t>
  </si>
  <si>
    <t>Consumo Médio do Período</t>
  </si>
  <si>
    <t>PLANILHA DE DIMENSIONAMENTO</t>
  </si>
  <si>
    <t>Código do Órgão (SICOP/SEI)</t>
  </si>
  <si>
    <t>Informe no campo ao lado os possíveis locais de entrega:</t>
  </si>
  <si>
    <t>U.O.</t>
  </si>
  <si>
    <t>Descrição Órgão</t>
  </si>
  <si>
    <t>Qtd solicitada</t>
  </si>
  <si>
    <t>Item nº</t>
  </si>
  <si>
    <t>Descrição</t>
  </si>
  <si>
    <t>Unid. Fornec.</t>
  </si>
  <si>
    <t>Média Consumo (A)</t>
  </si>
  <si>
    <t>Qtd. Estimada (B)</t>
  </si>
  <si>
    <t>Diferença (B) - (A)</t>
  </si>
  <si>
    <t>Variação Qtd. Estimada x Média Consumo</t>
  </si>
  <si>
    <t>UO</t>
  </si>
  <si>
    <t>AGEFIS - Agência de Fiscalização do Distrito Federal</t>
  </si>
  <si>
    <t>BRB - Banco de Brasília</t>
  </si>
  <si>
    <t>CAESB - Companhia de Saneamento Ambiental do Distrito Federal</t>
  </si>
  <si>
    <t>CBMDF - Corpo de Bombeiros Militar do Distrito Federal</t>
  </si>
  <si>
    <t>CLDF - Câmara Legislativa do Distrito Federal</t>
  </si>
  <si>
    <t>CODHAB - Companhia de Desenvolvimento Habitacional do Distrito Federal</t>
  </si>
  <si>
    <t>DETRAN - Departamento de Trânsito do Distrito Federal</t>
  </si>
  <si>
    <t>DFTRANS - Transporte Urbano do DF</t>
  </si>
  <si>
    <t>DPDF - Defensoria Pública do Distrito Federal</t>
  </si>
  <si>
    <t>FJZB - Fundação Jardim Zoológico de Brasília</t>
  </si>
  <si>
    <t>FUNAB - Fundação Universidade Aberta do Distrito Federal</t>
  </si>
  <si>
    <t>FUNAP - Fundação de Amparo ao Trabalhador Preso</t>
  </si>
  <si>
    <t>IPREV - Instituto de Previdencia dos Servidores do Distrito Federal</t>
  </si>
  <si>
    <t>JBB - Jardim Botânico de Brasília</t>
  </si>
  <si>
    <t>NOVACAP - Companhia Urbanizadora da Nova Capital do Brasil</t>
  </si>
  <si>
    <t>PCDF - Polícia Civil do Distrito Federal</t>
  </si>
  <si>
    <t>PMDF - Polícia Militar do Distrito Federal</t>
  </si>
  <si>
    <t>TCB - Sociedade de Transportes Coletivos de Brasília Ltda</t>
  </si>
  <si>
    <t>CGDF - Controladoria Geral do Distrito Federal</t>
  </si>
  <si>
    <t>SEAGRI - Secretaria de Estado de Agricultura, Abastecimento e Desenvolvimento Rural</t>
  </si>
  <si>
    <t>ARP</t>
  </si>
  <si>
    <t>Dia</t>
  </si>
  <si>
    <t>CACI - Casa Civil do Distrito Federal</t>
  </si>
  <si>
    <t>SEFP - Secretaria de Estado de Fazenda, Planejamento, Orçamento e Gestão do Distrito Federal</t>
  </si>
  <si>
    <t>SES - Secretaria de Estado de Saúde do Distrito Federal</t>
  </si>
  <si>
    <t>SEE - Secretaria de Estado de Educação do Distrito Federal</t>
  </si>
  <si>
    <t>SEMOB - Secretaria de Estado de Transporte e Mobilidade do Distrito Federal</t>
  </si>
  <si>
    <t>CODEPLAN - Companhia de Desenvolvimento do Distrito Federal</t>
  </si>
  <si>
    <t>SEL - Secretaria de Estado de Esporte e Lazer do Distrito Federal</t>
  </si>
  <si>
    <t>SDE - Secretaria de Estado de Desenvolvimento Econômico do Distrito Federal</t>
  </si>
  <si>
    <t>SEDUH - Secretaria de Estado da Desenvolvimento Urbano e Habitação do Distrito Federal</t>
  </si>
  <si>
    <t>SEMA - Secretaria de Estado de Meio Ambiente do Distrito Federal</t>
  </si>
  <si>
    <t>SEDES - Secretaria de Estado do Desenvolvimento Social do Distrito Federal</t>
  </si>
  <si>
    <t>SEPE - Secretaria de Estado de Projetos Estratégicos do Distrito Federal</t>
  </si>
  <si>
    <t>SERIS - Secretaria de Estado de Relações Institucionais do Distrito Federal</t>
  </si>
  <si>
    <t>SECTI - Secretaria de Estado de Ciência, Tecnologia e Inovação do Distrito Federal</t>
  </si>
  <si>
    <t>SETUR - Secretaria de Estado de Turismo do Distrito Federal</t>
  </si>
  <si>
    <t>SEJUV - Secretaria de Estado de Juventude do Distrito Federal</t>
  </si>
  <si>
    <t>SMDF - Secretaria de Estado da Mulher do Distrito Federal</t>
  </si>
  <si>
    <t>SETRAB - Secretaria de Estado de Trabalho do Distrito Federal</t>
  </si>
  <si>
    <t>SEDRM - Secretaria de Estado de Desenvolvimento da Região Metropolitana do Distrito Federal</t>
  </si>
  <si>
    <t>SRI - Secretaria Extraordinária de Relações Internacionais do Distrito Federal</t>
  </si>
  <si>
    <t>Secretaria de Estado de Atendimento Comunitário</t>
  </si>
  <si>
    <t>SEJUS - Secretaria de Estado de Justiça e Cidadania do Distrito Federal</t>
  </si>
  <si>
    <t>Unidade de Medida</t>
  </si>
  <si>
    <t>SSP - Secretaria de Estado de Segurança Pública do Distrito Federal</t>
  </si>
  <si>
    <t>ADASA - Agência Reguladora de Águas, Energia e Saneamento Básico do Distrito Federal</t>
  </si>
  <si>
    <t>ARPDF - Arquivo Público do Distrito Federal</t>
  </si>
  <si>
    <t>BIOTIC S.A - Parque Tecnológico de Brasília</t>
  </si>
  <si>
    <t>CEASA-DF - Centrais de Abastecimento do Distrito Federal</t>
  </si>
  <si>
    <t>CEB-D - Companhia Energética de Brasília - Distribuição</t>
  </si>
  <si>
    <t>CEB-H - Companhia Energética de Brasília - Holding</t>
  </si>
  <si>
    <t>CM - Casa Militar do Distrito Federal</t>
  </si>
  <si>
    <t xml:space="preserve">DER-DF - Departamento de Estradas de Rodagens </t>
  </si>
  <si>
    <t>DFGESTÃO - DF Gestão de Ativos S.A</t>
  </si>
  <si>
    <t>DF-PREVICOM - Fundação de Previdência Complementar dos Servidores do Distrito Federal</t>
  </si>
  <si>
    <t>EMATER-DF - Empresa de Assistência Técnica e Extensão Rural do Distrito Federal</t>
  </si>
  <si>
    <t>FAPDF - Fundação de Apoio à Pesquisa do Distrito Federal</t>
  </si>
  <si>
    <t>FEPECS - Fundação de Ensino e Pesquisa em Ciências da Saúde</t>
  </si>
  <si>
    <t>FHB-DF - Fundação Hemocentro de Brasília</t>
  </si>
  <si>
    <t>GAG - Gabinete do Governador</t>
  </si>
  <si>
    <t>IBRAM - Instituto do Meio Ambiente e dos Recursos Hídricos do Distrito Federal - Brasília Ambiental</t>
  </si>
  <si>
    <t>INAS - Instituto de Assistência à Saúde dos Servidores do DF</t>
  </si>
  <si>
    <t>METRÔ-DF - Companhia do Metropolitano do Distrito Federal</t>
  </si>
  <si>
    <t>PGDF - Procuradoria-Geral do Distrito Federal</t>
  </si>
  <si>
    <t>PROCON-DF - Instituto de Defesa do Consumidor do Distrito Federal</t>
  </si>
  <si>
    <t>PROFLORA - PROFLORA S/A - Florestamento e Reflorestamento - Em Liquidação</t>
  </si>
  <si>
    <t>RA-I - Administração Regional do Plano Piloto</t>
  </si>
  <si>
    <t xml:space="preserve">RA-II - Administração Regional do Gama </t>
  </si>
  <si>
    <t xml:space="preserve">RA-IV -Administração Regional de Brazlândia </t>
  </si>
  <si>
    <t xml:space="preserve">RA-III -Administração Regional de Taguatinga </t>
  </si>
  <si>
    <t xml:space="preserve">RA-V -Administração Regional de Sobradinho </t>
  </si>
  <si>
    <t xml:space="preserve">RA-VI - Administração Regional de Planaltina </t>
  </si>
  <si>
    <t xml:space="preserve">RA-VII - Administração Regional do Paranoá </t>
  </si>
  <si>
    <t xml:space="preserve">RA-VIII - Administração Regional do Núcleo Bandeirante </t>
  </si>
  <si>
    <t xml:space="preserve">RA-IX - Administração Regional de Ceilândia </t>
  </si>
  <si>
    <t xml:space="preserve">RA-X - Administração Regional do Guará </t>
  </si>
  <si>
    <t xml:space="preserve">RA-XII - Administração Regional de Samambaia </t>
  </si>
  <si>
    <t xml:space="preserve">RA-XIII - Administração Regional de Santa Maria </t>
  </si>
  <si>
    <t xml:space="preserve">RA-XIV - Administração Regional de São Sebastião </t>
  </si>
  <si>
    <t xml:space="preserve">RA-XV - Administração Regional do Recanto das Emas </t>
  </si>
  <si>
    <t xml:space="preserve">RA-XVI - Administração Regional do Lago Sul </t>
  </si>
  <si>
    <t xml:space="preserve">RA-XVIII - Administração Regional do Lago Norte </t>
  </si>
  <si>
    <t xml:space="preserve">RA-XVII -Administração Regional do Riacho Fundo I </t>
  </si>
  <si>
    <t xml:space="preserve">RA-XIX - Administração Regional da Candangolândia </t>
  </si>
  <si>
    <t xml:space="preserve">RA-XX - Administração Regional de Águas Claras </t>
  </si>
  <si>
    <t xml:space="preserve">RA-XXI - Administração Regional do Riacho Fundo II </t>
  </si>
  <si>
    <t xml:space="preserve">RA-XXII - Administração Regional do Sudoeste e Octogonal </t>
  </si>
  <si>
    <t xml:space="preserve">RA-XXIII - Administração Regional do Varjão </t>
  </si>
  <si>
    <t xml:space="preserve">RA-XXIV - Administração Regional do Park Way </t>
  </si>
  <si>
    <t xml:space="preserve">RA-XXV -Administração Regional do SCIA/Estrutural </t>
  </si>
  <si>
    <t xml:space="preserve">RA-XXVI - Administração Regional de Sobradinho II </t>
  </si>
  <si>
    <t xml:space="preserve">RA-XXVII - Administração Regional do Jardim Botânico </t>
  </si>
  <si>
    <t xml:space="preserve">RA-XXVIII - Administração Regional de Itapoã </t>
  </si>
  <si>
    <t xml:space="preserve">RA-XXIX - Administração Regional do SIA </t>
  </si>
  <si>
    <t xml:space="preserve">RA-XXX - Administração Regional de Vicente Pires </t>
  </si>
  <si>
    <t>RA-XXXI - Administração Regional da Fercal - RA XXXI</t>
  </si>
  <si>
    <t>SAB - Sociedade de Abastecimento de Brasília S/A - Em Liquidação</t>
  </si>
  <si>
    <t>SEC - Secretaria de Estado de Cultura do Distrito Federal</t>
  </si>
  <si>
    <t>SECOM - Secretaria de Estado de Comunicação do Distrito Federal</t>
  </si>
  <si>
    <t>SINESP - Secretaria de Estado de Obras e Infraestrutura e Serviços Públicos</t>
  </si>
  <si>
    <t>SLU - Serviço de Limpeza Urbana do Distrito Federal</t>
  </si>
  <si>
    <t>TERRACAP - Companhia Imobiliária de Brasília / Agência de Desenvolvimento do Distrito Federal</t>
  </si>
  <si>
    <t>VGDF - Vice-Governadoria do Distrito Federal</t>
  </si>
  <si>
    <t xml:space="preserve">RA-XI - Administração Regional do Cruzeiro </t>
  </si>
  <si>
    <t xml:space="preserve">consumo ARP </t>
  </si>
  <si>
    <t xml:space="preserve">PROC. SEI Nº 00040-00011359/2019-81 </t>
  </si>
  <si>
    <t>4.4.90.52.12.01.0023.000037-01</t>
  </si>
  <si>
    <t>4.4.90.52.34.03.0001.000033-01</t>
  </si>
  <si>
    <t>4.4.90.52.34.03.0011.000002-01</t>
  </si>
  <si>
    <t>4.4.90.52.12.01.0078.000003-01</t>
  </si>
  <si>
    <t>4.4.90.52.12.01.0016.000009-01</t>
  </si>
  <si>
    <t>4.4.90.52.12.01.0024.000024-01</t>
  </si>
  <si>
    <t>4.4.90.52.33.02.0011.000096-01</t>
  </si>
  <si>
    <t>4.4.90.52.12.01.0004.000087-01</t>
  </si>
  <si>
    <t>4.4.90.52.12.01.0004.000088-01</t>
  </si>
  <si>
    <t>4.4.90.52.33.02.0027.000036-01</t>
  </si>
  <si>
    <t>4.4.90.52.33.02.0164.000014-01</t>
  </si>
  <si>
    <t>Código E-Compras</t>
  </si>
  <si>
    <t>APARELHO DE MICROONDAS</t>
  </si>
  <si>
    <t>BEBEDOURO ELÉTRICO</t>
  </si>
  <si>
    <t>BEBEDOURO DE PRESSÃO SIMPLES</t>
  </si>
  <si>
    <t>CAFETEIRA</t>
  </si>
  <si>
    <t>CIRCULADOR DE AR</t>
  </si>
  <si>
    <t>FOGÃO DOMÉSTICO</t>
  </si>
  <si>
    <t>REFRIGERADOR GELADEIRA</t>
  </si>
  <si>
    <t>REFRIGERADOR FRIGOBAR</t>
  </si>
  <si>
    <t>TELA DE PROJEÇÃO</t>
  </si>
  <si>
    <t>TELEVISÃO DE LED</t>
  </si>
  <si>
    <t>PROJETOR MULTIMÍDIA </t>
  </si>
  <si>
    <t>APARELHO DE MICROONDAS, Material: Aço inoxidável, Potência: Mínima de 800 Watts, Capacidade: 30 litros, Alimentação: 220v ou bivolt, Cor: branco ou cinza.</t>
  </si>
  <si>
    <t>BEBEDOURO ELÉTRICO, Material: Gabinete em aço tratado com substância anticorrosiva e acabamento em pintura eletrostástica, Tipo: Coluna/Chão, Garrafão de 20 litros, 2 torneiras confeccionadas em plástico abs sendo 1 para água natural e 1 para água gelada, depósito em plástico resistente atóxico, tampo e painel frontal dotado de recipiente para apoio de copos e coleta de água excedente, controle automático de temperatura, cor branca, 220V ou bivolt, Características Adicionais: demais especificações conforme Termo de Referência.</t>
  </si>
  <si>
    <t>BEBEDOURO DE PRESSÃO SIMPLES, Características Mínimas: Gabinete em aço, 02 torneiras (copo e jato), acabamento em pintura eletrostática, sistema de refrigeração, filtro de água, compressor de 220v.</t>
  </si>
  <si>
    <t>CAFETEIRA, Características Técnicas Mínimas: em aço inox, depósito de 10 litros, termostato regulável, acompanha tampa, saco coador e aro coador. Dados Técnicos: Potência: acima de 1.300w; Voltagem: 200 v ou Bi volt; volume da caldeira 20L, volume de depósito 10 Litros.</t>
  </si>
  <si>
    <t>CIRCULADOR DE AR,Tipo: mesa/parede, Velocidade: 03, Tamanho: 45 a 60 cm, Voltagem: 220v ou bivolt, Cor: preto, branco ou cinza.</t>
  </si>
  <si>
    <t>FOGÃO DOMÉSTICO,Material: Mesa em aço inox, Quantidade Bocas: 04, Cor: Branco, Tipo: Piso, Características Adicionais: Acendimento automático, forno autolimpante, iluminação interna, prateleira deslizante, bivolt.</t>
  </si>
  <si>
    <t>PROJETOR MULTIMÍDIA, Modelo: Tecnologia LCD ou DLP, Capacidade para projetar imagens de computador padrão PC, videocassete, DVD e câmera de vídeo, Entradas independentes de vídeo, alto falante embutido, Sistema de cor: PAL, SECAM, NTSC, NTSC4.43, PAL-M, PAL-N, PAL 60, Resolução nativa WUXGA (1920 x 1200), Tipo de proteção: frontal/retroprojeção/teto, Formato de tela: 16:10 nativo, suporta 4:3 e 16:9, Relação de contraste: 15000:1, Ajuste de foco/zoom: lente zoom manual 1:20:1, Entrada sinal de vídeo: 720p/50-60, 1080i/50-60, 1080p/60, 1080p/24-30, 576i, 576p, 480p, 480i, Brilho mínimo de 3.200 ANSI Lumens, Tamanho de imagem da tela: 30 a 300 polegadas, Lâmpada de projeção: no mínimo 5.000horas, modo normal, Método de projeção: frontal, traseira e teto, Porta USB para Interface Wireless, Controle remoto sem fio, Alimentação bivolt automática 110/220V, Interface: USB-A, USB-B, vídeo composto, VGA (D-sub 15 pinos), HDMI, áudio. Características Adicionais: demais especificações conforme Termo de Referência.</t>
  </si>
  <si>
    <t>REFRIGERADOR, Tipo: Geladeira, Capacidade: mínimo de 400 litros total, refrigerador mínimo de 300 litros e freezer mínimo de 100 litros, Voltagem: 220v ou Bivolt, Cor: branca ou cinza, Características Adicionais: compartimentos diferenciados para os alimentos, Frost Free.</t>
  </si>
  <si>
    <t>REFRIGERADOR, Tipo: Frigobar, Capacidade: mínimo 120 litros total, Voltagem: 220v ou bivolt, Cor: branco ou cinza, características adicionais: porta reversível, prateleira do refrigerador aramada, frost free.</t>
  </si>
  <si>
    <t>TELA DE PROJEÇÃO, Material: tecido vinil convencional (matte-white), estrutura 100% em alumínio, tipo mapa, portátil, enrolamento automático, com mecanismos de mola, com alça para transporte, ajuste de altura por gatilho de acionamento, altura de 2800mm, com 83 polegadas, widescreen (16:9)</t>
  </si>
  <si>
    <t>TELEVISÃO DE LED, Características Técnicas Mínimas: mínimo de 40 polegadas, tipo led, exibição: widescreen (16:9), Vídeo: resolução mínima full hd com 1.920 pontos x 1.080 linhas, contraste dinâmico: mínimo 100.000:1 (cem mil por um), taxa mínima de atualização da tela: de 120hz, Áudio: potência de saída: mínimo 10w x 2rms, estéreo, sap, saída de áudio digital, Conectividade: conexão para rede sem fio (wireless) integrado ao gabinete, conexão para cabo de rede ethernet (lan) integrado ao gabinete, mínimo de uma entrada usb (versão mínima 2.0), mínima duas entradas HDMI (versão mínima 1.4), mínimo duas entradas de rf (terrestre/cabo), Funcionalidades: web brower incorporado, sintonizador digital de tv integrado (ISDB-TB); compatível com o sistema brasileiro de tv digital (SBTVD), Características Adicionais: demais especificações conforme Termo de Referência.</t>
  </si>
  <si>
    <t>Unidade</t>
  </si>
  <si>
    <t>Demanda Inicial</t>
  </si>
  <si>
    <t>Cód. Item e-Compras</t>
  </si>
  <si>
    <t>Cód. Item Compras.Net</t>
  </si>
  <si>
    <t>Código Compras.Net</t>
  </si>
  <si>
    <r>
      <t>PLS Nº 0028/2019 - 0029/2019 - 0030</t>
    </r>
    <r>
      <rPr>
        <b/>
        <sz val="12"/>
        <rFont val="Calibri"/>
        <family val="2"/>
        <scheme val="minor"/>
      </rPr>
      <t>/20</t>
    </r>
    <r>
      <rPr>
        <b/>
        <sz val="12"/>
        <color theme="1"/>
        <rFont val="Calibri"/>
        <family val="2"/>
        <scheme val="minor"/>
      </rPr>
      <t>19</t>
    </r>
  </si>
  <si>
    <t>Código_Item e-Compras</t>
  </si>
  <si>
    <t>Código_Item Compras.Net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</si>
</sst>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quot; Itens Respondidos&quot;"/>
    <numFmt numFmtId="165" formatCode="0&quot; Itens Sem Resposta&quot;"/>
  </numFmts>
  <fonts count="9">
    <font>
      <sz val="11"/>
      <color theme="1"/>
      <name val="Calibri"/>
      <family val="2"/>
      <scheme val="minor"/>
    </font>
    <font>
      <sz val="10"/>
      <name val="Arial"/>
      <family val="2"/>
    </font>
    <font>
      <b/>
      <sz val="11"/>
      <color theme="1"/>
      <name val="Calibri"/>
      <family val="2"/>
      <scheme val="minor"/>
    </font>
    <font>
      <b/>
      <sz val="12"/>
      <color rgb="FFFFFFFF"/>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2"/>
      <name val="Calibri"/>
      <family val="2"/>
      <scheme val="minor"/>
    </font>
    <font>
      <sz val="10"/>
      <color theme="1"/>
      <name val="Calibri"/>
      <family val="2"/>
      <scheme val="minor"/>
    </font>
  </fonts>
  <fills count="9">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rgb="FF0B64A0"/>
        <bgColor indexed="64"/>
      </patternFill>
    </fill>
    <fill>
      <patternFill patternType="solid">
        <fgColor theme="4" tint="0.39998000860214233"/>
        <bgColor indexed="64"/>
      </patternFill>
    </fill>
    <fill>
      <patternFill patternType="solid">
        <fgColor rgb="FFFF0000"/>
        <bgColor indexed="64"/>
      </patternFill>
    </fill>
  </fills>
  <borders count="19">
    <border>
      <left/>
      <right/>
      <top/>
      <bottom/>
      <diagonal/>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cellStyleXfs>
  <cellXfs count="70">
    <xf numFmtId="0" fontId="0" fillId="0" borderId="0" xfId="0"/>
    <xf numFmtId="0" fontId="4" fillId="0" borderId="0" xfId="0" applyFont="1"/>
    <xf numFmtId="0" fontId="0" fillId="0" borderId="0" xfId="0" applyProtection="1">
      <protection/>
    </xf>
    <xf numFmtId="0" fontId="0" fillId="0" borderId="0" xfId="0" applyAlignment="1" applyProtection="1">
      <alignment/>
      <protection/>
    </xf>
    <xf numFmtId="0" fontId="2" fillId="0" borderId="1" xfId="0" applyFont="1" applyBorder="1" applyAlignment="1" applyProtection="1">
      <alignment horizontal="center" vertical="center"/>
      <protection locked="0"/>
    </xf>
    <xf numFmtId="0" fontId="0" fillId="2" borderId="1" xfId="0" applyFont="1" applyFill="1" applyBorder="1" applyAlignment="1" applyProtection="1">
      <alignment horizontal="left" vertical="center" wrapText="1"/>
      <protection/>
    </xf>
    <xf numFmtId="164" fontId="0" fillId="0" borderId="0" xfId="0" applyNumberFormat="1" applyBorder="1" applyAlignment="1" applyProtection="1">
      <alignment/>
      <protection/>
    </xf>
    <xf numFmtId="0" fontId="0" fillId="3" borderId="0" xfId="0" applyFill="1" applyProtection="1">
      <protection/>
    </xf>
    <xf numFmtId="0" fontId="0" fillId="4" borderId="2" xfId="0" applyFill="1" applyBorder="1" applyAlignment="1" applyProtection="1">
      <alignment horizontal="center" vertical="center" wrapText="1"/>
      <protection/>
    </xf>
    <xf numFmtId="0" fontId="0" fillId="4" borderId="3" xfId="0" applyFill="1" applyBorder="1" applyAlignment="1" applyProtection="1">
      <alignment horizontal="center" vertical="center" wrapText="1"/>
      <protection/>
    </xf>
    <xf numFmtId="0" fontId="2" fillId="3" borderId="3" xfId="0" applyFont="1" applyFill="1" applyBorder="1" applyAlignment="1" applyProtection="1">
      <alignment horizontal="center" vertical="center" wrapText="1"/>
      <protection/>
    </xf>
    <xf numFmtId="0" fontId="0" fillId="4" borderId="4" xfId="0" applyFill="1" applyBorder="1" applyAlignment="1" applyProtection="1">
      <alignment horizontal="center" vertical="center" wrapText="1"/>
      <protection/>
    </xf>
    <xf numFmtId="0" fontId="0" fillId="0" borderId="0" xfId="0" applyFill="1" applyProtection="1">
      <protection/>
    </xf>
    <xf numFmtId="3" fontId="0" fillId="0" borderId="0" xfId="0" applyNumberFormat="1" applyFill="1" applyProtection="1">
      <protection/>
    </xf>
    <xf numFmtId="0" fontId="0" fillId="5" borderId="5" xfId="0" applyFill="1" applyBorder="1" applyAlignment="1" applyProtection="1">
      <alignment horizontal="center" vertical="center" wrapText="1"/>
      <protection/>
    </xf>
    <xf numFmtId="0" fontId="0" fillId="5" borderId="6" xfId="0" applyFill="1" applyBorder="1" applyAlignment="1" applyProtection="1">
      <alignment horizontal="center" vertical="center"/>
      <protection/>
    </xf>
    <xf numFmtId="0" fontId="0" fillId="5" borderId="6" xfId="0" applyFill="1" applyBorder="1" applyAlignment="1" applyProtection="1">
      <alignment horizontal="left" vertical="center" wrapText="1"/>
      <protection/>
    </xf>
    <xf numFmtId="0" fontId="0" fillId="5" borderId="6" xfId="0" applyFill="1" applyBorder="1" applyAlignment="1" applyProtection="1">
      <alignment horizontal="center" vertical="center" wrapText="1"/>
      <protection/>
    </xf>
    <xf numFmtId="3" fontId="0" fillId="5" borderId="6" xfId="20" applyNumberFormat="1" applyFont="1" applyFill="1" applyBorder="1" applyAlignment="1" applyProtection="1">
      <alignment horizontal="center" vertical="center" wrapText="1"/>
      <protection/>
    </xf>
    <xf numFmtId="3" fontId="0" fillId="0" borderId="6" xfId="0" applyNumberFormat="1" applyFill="1" applyBorder="1" applyAlignment="1" applyProtection="1">
      <alignment horizontal="center" vertical="center"/>
      <protection locked="0"/>
    </xf>
    <xf numFmtId="3" fontId="0" fillId="5" borderId="6" xfId="0" applyNumberFormat="1" applyFill="1" applyBorder="1" applyAlignment="1" applyProtection="1">
      <alignment horizontal="center" vertical="center"/>
      <protection/>
    </xf>
    <xf numFmtId="9" fontId="0" fillId="5" borderId="7" xfId="21" applyFont="1" applyFill="1" applyBorder="1" applyAlignment="1" applyProtection="1">
      <alignment horizontal="center" vertical="center"/>
      <protection/>
    </xf>
    <xf numFmtId="0" fontId="2" fillId="0" borderId="0" xfId="22" applyFont="1" applyFill="1">
      <alignment/>
      <protection/>
    </xf>
    <xf numFmtId="0" fontId="0" fillId="0" borderId="0" xfId="22">
      <alignment/>
      <protection/>
    </xf>
    <xf numFmtId="0" fontId="0" fillId="0" borderId="0" xfId="22" applyFont="1">
      <alignment/>
      <protection/>
    </xf>
    <xf numFmtId="0" fontId="0" fillId="0" borderId="0" xfId="22" applyFill="1">
      <alignment/>
      <protection/>
    </xf>
    <xf numFmtId="0" fontId="0" fillId="0" borderId="0" xfId="22" applyFont="1" applyFill="1">
      <alignment/>
      <protection/>
    </xf>
    <xf numFmtId="0" fontId="4" fillId="0" borderId="0" xfId="0" applyFont="1" applyAlignment="1">
      <alignment wrapText="1"/>
    </xf>
    <xf numFmtId="0" fontId="4" fillId="0" borderId="6" xfId="0" applyFont="1" applyBorder="1" applyAlignment="1">
      <alignment wrapText="1"/>
    </xf>
    <xf numFmtId="0" fontId="4" fillId="0" borderId="6" xfId="0" applyFont="1" applyBorder="1" applyAlignment="1">
      <alignment horizontal="center" vertical="center" wrapText="1"/>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0" fontId="0" fillId="3" borderId="0" xfId="22" applyFont="1" applyFill="1">
      <alignment/>
      <protection/>
    </xf>
    <xf numFmtId="0" fontId="0" fillId="3" borderId="0" xfId="22" applyFill="1">
      <alignment/>
      <protection/>
    </xf>
    <xf numFmtId="0" fontId="3" fillId="6" borderId="6" xfId="0" applyNumberFormat="1" applyFont="1" applyFill="1" applyBorder="1" applyAlignment="1">
      <alignment horizontal="center" vertical="center" wrapText="1"/>
    </xf>
    <xf numFmtId="0" fontId="3" fillId="6" borderId="6" xfId="0" applyNumberFormat="1" applyFont="1" applyFill="1" applyBorder="1" applyAlignment="1">
      <alignment horizontal="center" vertical="center"/>
    </xf>
    <xf numFmtId="3" fontId="3" fillId="6" borderId="6"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7" borderId="0" xfId="22" applyFill="1">
      <alignment/>
      <protection/>
    </xf>
    <xf numFmtId="0" fontId="0" fillId="8" borderId="0" xfId="22" applyFill="1">
      <alignment/>
      <protection/>
    </xf>
    <xf numFmtId="0" fontId="5" fillId="4" borderId="8" xfId="0" applyFont="1" applyFill="1" applyBorder="1" applyAlignment="1" applyProtection="1">
      <alignment horizontal="left" vertical="top" wrapText="1"/>
      <protection/>
    </xf>
    <xf numFmtId="0" fontId="5" fillId="4" borderId="9" xfId="0" applyFont="1" applyFill="1" applyBorder="1" applyAlignment="1" applyProtection="1">
      <alignment horizontal="right" vertical="center" wrapText="1"/>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6" xfId="0" applyFont="1" applyBorder="1" applyAlignment="1" applyProtection="1">
      <alignment horizontal="center"/>
      <protection/>
    </xf>
    <xf numFmtId="0" fontId="6" fillId="0" borderId="17" xfId="0" applyFont="1" applyBorder="1" applyAlignment="1" applyProtection="1">
      <alignment horizontal="center"/>
      <protection/>
    </xf>
    <xf numFmtId="0" fontId="5" fillId="4" borderId="18" xfId="0" applyFont="1" applyFill="1" applyBorder="1" applyAlignment="1" applyProtection="1">
      <alignment horizontal="right" vertical="center" wrapText="1"/>
      <protection/>
    </xf>
    <xf numFmtId="0" fontId="5" fillId="4" borderId="9" xfId="0" applyFont="1" applyFill="1" applyBorder="1" applyAlignment="1" applyProtection="1">
      <alignment horizontal="right" vertical="center" wrapText="1"/>
      <protection/>
    </xf>
    <xf numFmtId="164" fontId="2" fillId="4" borderId="10" xfId="0" applyNumberFormat="1" applyFont="1" applyFill="1" applyBorder="1" applyAlignment="1" applyProtection="1">
      <alignment horizontal="center" vertical="center"/>
      <protection/>
    </xf>
    <xf numFmtId="164" fontId="2" fillId="4" borderId="11" xfId="0" applyNumberFormat="1" applyFont="1" applyFill="1" applyBorder="1" applyAlignment="1" applyProtection="1">
      <alignment horizontal="center" vertical="center"/>
      <protection/>
    </xf>
    <xf numFmtId="164" fontId="2" fillId="4" borderId="12" xfId="0" applyNumberFormat="1" applyFont="1" applyFill="1" applyBorder="1" applyAlignment="1" applyProtection="1">
      <alignment horizontal="center" vertical="center"/>
      <protection/>
    </xf>
    <xf numFmtId="164" fontId="2" fillId="4" borderId="15" xfId="0" applyNumberFormat="1" applyFont="1" applyFill="1" applyBorder="1" applyAlignment="1" applyProtection="1">
      <alignment horizontal="center" vertical="center"/>
      <protection/>
    </xf>
    <xf numFmtId="164" fontId="2" fillId="4" borderId="16" xfId="0" applyNumberFormat="1" applyFont="1" applyFill="1" applyBorder="1" applyAlignment="1" applyProtection="1">
      <alignment horizontal="center" vertical="center"/>
      <protection/>
    </xf>
    <xf numFmtId="164" fontId="2" fillId="4" borderId="17" xfId="0" applyNumberFormat="1" applyFont="1" applyFill="1" applyBorder="1" applyAlignment="1" applyProtection="1">
      <alignment horizontal="center" vertical="center"/>
      <protection/>
    </xf>
    <xf numFmtId="165" fontId="2" fillId="4" borderId="10" xfId="0" applyNumberFormat="1" applyFont="1" applyFill="1" applyBorder="1" applyAlignment="1" applyProtection="1">
      <alignment horizontal="center" vertical="center"/>
      <protection/>
    </xf>
    <xf numFmtId="165" fontId="2" fillId="4" borderId="12" xfId="0" applyNumberFormat="1" applyFont="1" applyFill="1" applyBorder="1" applyAlignment="1" applyProtection="1">
      <alignment horizontal="center" vertical="center"/>
      <protection/>
    </xf>
    <xf numFmtId="165" fontId="2" fillId="4" borderId="15" xfId="0" applyNumberFormat="1" applyFont="1" applyFill="1" applyBorder="1" applyAlignment="1" applyProtection="1">
      <alignment horizontal="center" vertical="center"/>
      <protection/>
    </xf>
    <xf numFmtId="165" fontId="2" fillId="4" borderId="17" xfId="0" applyNumberFormat="1" applyFont="1" applyFill="1" applyBorder="1" applyAlignment="1" applyProtection="1">
      <alignment horizontal="center" vertical="center"/>
      <protection/>
    </xf>
    <xf numFmtId="0" fontId="5" fillId="4" borderId="18" xfId="0" applyFont="1" applyFill="1" applyBorder="1" applyAlignment="1" applyProtection="1">
      <alignment horizontal="left" vertical="top" wrapText="1"/>
      <protection/>
    </xf>
    <xf numFmtId="0" fontId="5" fillId="4" borderId="9" xfId="0" applyFont="1" applyFill="1" applyBorder="1" applyAlignment="1" applyProtection="1">
      <alignment horizontal="left" vertical="top" wrapText="1"/>
      <protection/>
    </xf>
    <xf numFmtId="0" fontId="8" fillId="0" borderId="18"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Vírgula" xfId="20"/>
    <cellStyle name="Porcentagem" xfId="21"/>
    <cellStyle name="Normal 3" xfId="22"/>
  </cellStyles>
  <dxfs count="7">
    <dxf>
      <font>
        <b/>
        <i val="0"/>
        <color theme="1"/>
      </font>
      <fill>
        <patternFill>
          <bgColor rgb="FFFFFF00"/>
        </patternFill>
      </fill>
      <border/>
    </dxf>
    <dxf>
      <font>
        <b/>
        <i val="0"/>
        <color theme="0"/>
      </font>
      <fill>
        <patternFill>
          <bgColor rgb="FFFF0000"/>
        </patternFill>
      </fill>
      <border/>
    </dxf>
    <dxf>
      <font>
        <b/>
        <i val="0"/>
        <color rgb="FFFF0000"/>
      </font>
      <border/>
    </dxf>
    <dxf>
      <font>
        <b/>
        <i val="0"/>
        <color rgb="FFFF0000"/>
      </font>
      <border/>
    </dxf>
    <dxf>
      <fill>
        <patternFill>
          <bgColor rgb="FF92D050"/>
        </patternFill>
      </fill>
      <border/>
    </dxf>
    <dxf>
      <font>
        <b/>
        <i val="0"/>
        <color rgb="FFFF0000"/>
      </font>
      <fill>
        <patternFill>
          <bgColor theme="0" tint="-0.04997999966144562"/>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0"/>
  <sheetViews>
    <sheetView zoomScale="80" zoomScaleNormal="80" workbookViewId="0" topLeftCell="A4">
      <selection activeCell="E5" sqref="E5"/>
    </sheetView>
  </sheetViews>
  <sheetFormatPr defaultColWidth="9.140625" defaultRowHeight="15"/>
  <cols>
    <col min="1" max="1" width="34.00390625" style="1" customWidth="1"/>
    <col min="2" max="2" width="26.140625" style="1" customWidth="1"/>
    <col min="3" max="3" width="39.421875" style="1" customWidth="1"/>
    <col min="4" max="4" width="20.421875" style="27" customWidth="1"/>
    <col min="5" max="5" width="64.140625" style="27" customWidth="1"/>
    <col min="6" max="6" width="16.140625" style="1" customWidth="1"/>
    <col min="7" max="7" width="12.421875" style="1" bestFit="1" customWidth="1"/>
    <col min="8" max="8" width="39.57421875" style="27" customWidth="1"/>
    <col min="9" max="9" width="23.28125" style="1" customWidth="1"/>
    <col min="10" max="10" width="19.140625" style="1" customWidth="1"/>
    <col min="11" max="11" width="19.28125" style="1" customWidth="1"/>
    <col min="12" max="16384" width="9.140625" style="1" customWidth="1"/>
  </cols>
  <sheetData>
    <row r="1" spans="1:11" ht="31.5">
      <c r="A1" s="34" t="s">
        <v>138</v>
      </c>
      <c r="B1" s="34" t="s">
        <v>165</v>
      </c>
      <c r="C1" s="34" t="s">
        <v>0</v>
      </c>
      <c r="D1" s="34" t="s">
        <v>1</v>
      </c>
      <c r="E1" s="34" t="s">
        <v>2</v>
      </c>
      <c r="F1" s="34" t="s">
        <v>64</v>
      </c>
      <c r="G1" s="35" t="s">
        <v>3</v>
      </c>
      <c r="H1" s="34" t="s">
        <v>4</v>
      </c>
      <c r="I1" s="36" t="s">
        <v>125</v>
      </c>
      <c r="J1" s="36" t="s">
        <v>5</v>
      </c>
      <c r="K1" s="34" t="s">
        <v>40</v>
      </c>
    </row>
    <row r="2" spans="1:11" ht="48" customHeight="1">
      <c r="A2" s="38" t="s">
        <v>127</v>
      </c>
      <c r="B2" s="37">
        <v>445383</v>
      </c>
      <c r="C2" s="39" t="str">
        <f aca="true" t="shared" si="0" ref="C2:C12">CONCATENATE(A2," - ",G2)</f>
        <v xml:space="preserve">4.4.90.52.12.01.0023.000037-01 - </v>
      </c>
      <c r="D2" s="29" t="s">
        <v>139</v>
      </c>
      <c r="E2" s="28" t="s">
        <v>150</v>
      </c>
      <c r="F2" s="37" t="s">
        <v>161</v>
      </c>
      <c r="G2" s="37"/>
      <c r="H2" s="40"/>
      <c r="I2" s="37">
        <v>0</v>
      </c>
      <c r="J2" s="37">
        <f aca="true" t="shared" si="1" ref="J2:J12">I2</f>
        <v>0</v>
      </c>
      <c r="K2" s="37" t="s">
        <v>162</v>
      </c>
    </row>
    <row r="3" spans="1:11" ht="161.25" customHeight="1">
      <c r="A3" s="38" t="s">
        <v>128</v>
      </c>
      <c r="B3" s="37">
        <v>313557</v>
      </c>
      <c r="C3" s="39" t="str">
        <f t="shared" si="0"/>
        <v xml:space="preserve">4.4.90.52.34.03.0001.000033-01 - </v>
      </c>
      <c r="D3" s="29" t="s">
        <v>140</v>
      </c>
      <c r="E3" s="28" t="s">
        <v>151</v>
      </c>
      <c r="F3" s="37" t="s">
        <v>161</v>
      </c>
      <c r="G3" s="37"/>
      <c r="H3" s="40"/>
      <c r="I3" s="37">
        <v>0</v>
      </c>
      <c r="J3" s="37">
        <f t="shared" si="1"/>
        <v>0</v>
      </c>
      <c r="K3" s="37" t="s">
        <v>162</v>
      </c>
    </row>
    <row r="4" spans="1:11" ht="66.75" customHeight="1">
      <c r="A4" s="38" t="s">
        <v>129</v>
      </c>
      <c r="B4" s="37">
        <v>439361</v>
      </c>
      <c r="C4" s="39" t="str">
        <f t="shared" si="0"/>
        <v xml:space="preserve">4.4.90.52.34.03.0011.000002-01 - </v>
      </c>
      <c r="D4" s="29" t="s">
        <v>141</v>
      </c>
      <c r="E4" s="28" t="s">
        <v>152</v>
      </c>
      <c r="F4" s="37" t="s">
        <v>161</v>
      </c>
      <c r="G4" s="37"/>
      <c r="H4" s="40"/>
      <c r="I4" s="37">
        <v>0</v>
      </c>
      <c r="J4" s="37">
        <f t="shared" si="1"/>
        <v>0</v>
      </c>
      <c r="K4" s="37" t="s">
        <v>162</v>
      </c>
    </row>
    <row r="5" spans="1:11" ht="83.25" customHeight="1">
      <c r="A5" s="38" t="s">
        <v>130</v>
      </c>
      <c r="B5" s="37">
        <v>27693</v>
      </c>
      <c r="C5" s="39" t="str">
        <f t="shared" si="0"/>
        <v xml:space="preserve">4.4.90.52.12.01.0078.000003-01 - </v>
      </c>
      <c r="D5" s="29" t="s">
        <v>142</v>
      </c>
      <c r="E5" s="28" t="s">
        <v>153</v>
      </c>
      <c r="F5" s="37" t="s">
        <v>161</v>
      </c>
      <c r="G5" s="37"/>
      <c r="H5" s="40"/>
      <c r="I5" s="37">
        <v>0</v>
      </c>
      <c r="J5" s="37">
        <f t="shared" si="1"/>
        <v>0</v>
      </c>
      <c r="K5" s="37" t="s">
        <v>162</v>
      </c>
    </row>
    <row r="6" spans="1:11" ht="51" customHeight="1">
      <c r="A6" s="38" t="s">
        <v>131</v>
      </c>
      <c r="B6" s="37">
        <v>70238</v>
      </c>
      <c r="C6" s="39" t="str">
        <f t="shared" si="0"/>
        <v xml:space="preserve">4.4.90.52.12.01.0016.000009-01 - </v>
      </c>
      <c r="D6" s="29" t="s">
        <v>143</v>
      </c>
      <c r="E6" s="28" t="s">
        <v>154</v>
      </c>
      <c r="F6" s="37" t="s">
        <v>161</v>
      </c>
      <c r="G6" s="37"/>
      <c r="H6" s="40"/>
      <c r="I6" s="37">
        <v>0</v>
      </c>
      <c r="J6" s="37">
        <f t="shared" si="1"/>
        <v>0</v>
      </c>
      <c r="K6" s="37" t="s">
        <v>162</v>
      </c>
    </row>
    <row r="7" spans="1:11" ht="69" customHeight="1">
      <c r="A7" s="38" t="s">
        <v>132</v>
      </c>
      <c r="B7" s="37">
        <v>248235</v>
      </c>
      <c r="C7" s="39" t="str">
        <f t="shared" si="0"/>
        <v xml:space="preserve">4.4.90.52.12.01.0024.000024-01 - </v>
      </c>
      <c r="D7" s="29" t="s">
        <v>144</v>
      </c>
      <c r="E7" s="28" t="s">
        <v>155</v>
      </c>
      <c r="F7" s="37" t="s">
        <v>161</v>
      </c>
      <c r="G7" s="37"/>
      <c r="H7" s="40"/>
      <c r="I7" s="37">
        <v>0</v>
      </c>
      <c r="J7" s="37">
        <f t="shared" si="1"/>
        <v>0</v>
      </c>
      <c r="K7" s="37" t="s">
        <v>162</v>
      </c>
    </row>
    <row r="8" spans="1:11" ht="285.75" customHeight="1">
      <c r="A8" s="38" t="s">
        <v>133</v>
      </c>
      <c r="B8" s="37">
        <v>217448</v>
      </c>
      <c r="C8" s="39" t="str">
        <f t="shared" si="0"/>
        <v xml:space="preserve">4.4.90.52.33.02.0011.000096-01 - </v>
      </c>
      <c r="D8" s="29" t="s">
        <v>149</v>
      </c>
      <c r="E8" s="28" t="s">
        <v>156</v>
      </c>
      <c r="F8" s="37" t="s">
        <v>161</v>
      </c>
      <c r="G8" s="37"/>
      <c r="H8" s="40"/>
      <c r="I8" s="37">
        <v>0</v>
      </c>
      <c r="J8" s="37">
        <f t="shared" si="1"/>
        <v>0</v>
      </c>
      <c r="K8" s="37" t="s">
        <v>162</v>
      </c>
    </row>
    <row r="9" spans="1:11" ht="79.5" customHeight="1">
      <c r="A9" s="38" t="s">
        <v>134</v>
      </c>
      <c r="B9" s="37">
        <v>431265</v>
      </c>
      <c r="C9" s="39" t="str">
        <f t="shared" si="0"/>
        <v xml:space="preserve">4.4.90.52.12.01.0004.000087-01 - </v>
      </c>
      <c r="D9" s="29" t="s">
        <v>145</v>
      </c>
      <c r="E9" s="28" t="s">
        <v>157</v>
      </c>
      <c r="F9" s="37" t="s">
        <v>161</v>
      </c>
      <c r="G9" s="37"/>
      <c r="H9" s="40"/>
      <c r="I9" s="37">
        <v>0</v>
      </c>
      <c r="J9" s="37">
        <f t="shared" si="1"/>
        <v>0</v>
      </c>
      <c r="K9" s="37" t="s">
        <v>162</v>
      </c>
    </row>
    <row r="10" spans="1:11" ht="63.75" customHeight="1">
      <c r="A10" s="38" t="s">
        <v>135</v>
      </c>
      <c r="B10" s="37">
        <v>326636</v>
      </c>
      <c r="C10" s="39" t="str">
        <f t="shared" si="0"/>
        <v xml:space="preserve">4.4.90.52.12.01.0004.000088-01 - </v>
      </c>
      <c r="D10" s="29" t="s">
        <v>146</v>
      </c>
      <c r="E10" s="28" t="s">
        <v>158</v>
      </c>
      <c r="F10" s="37" t="s">
        <v>161</v>
      </c>
      <c r="G10" s="37"/>
      <c r="H10" s="40"/>
      <c r="I10" s="37">
        <v>0</v>
      </c>
      <c r="J10" s="37">
        <f t="shared" si="1"/>
        <v>0</v>
      </c>
      <c r="K10" s="37" t="s">
        <v>162</v>
      </c>
    </row>
    <row r="11" spans="1:11" ht="87" customHeight="1">
      <c r="A11" s="38" t="s">
        <v>136</v>
      </c>
      <c r="B11" s="37">
        <v>26557</v>
      </c>
      <c r="C11" s="39" t="str">
        <f t="shared" si="0"/>
        <v xml:space="preserve">4.4.90.52.33.02.0027.000036-01 - </v>
      </c>
      <c r="D11" s="29" t="s">
        <v>147</v>
      </c>
      <c r="E11" s="28" t="s">
        <v>159</v>
      </c>
      <c r="F11" s="37" t="s">
        <v>161</v>
      </c>
      <c r="G11" s="37"/>
      <c r="H11" s="40"/>
      <c r="I11" s="37">
        <v>0</v>
      </c>
      <c r="J11" s="37">
        <f t="shared" si="1"/>
        <v>0</v>
      </c>
      <c r="K11" s="37" t="s">
        <v>162</v>
      </c>
    </row>
    <row r="12" spans="1:11" ht="243" customHeight="1">
      <c r="A12" s="38" t="s">
        <v>137</v>
      </c>
      <c r="B12" s="37">
        <v>29718</v>
      </c>
      <c r="C12" s="39" t="str">
        <f t="shared" si="0"/>
        <v xml:space="preserve">4.4.90.52.33.02.0164.000014-01 - </v>
      </c>
      <c r="D12" s="29" t="s">
        <v>148</v>
      </c>
      <c r="E12" s="28" t="s">
        <v>160</v>
      </c>
      <c r="F12" s="37" t="s">
        <v>161</v>
      </c>
      <c r="G12" s="37"/>
      <c r="H12" s="40"/>
      <c r="I12" s="37">
        <v>0</v>
      </c>
      <c r="J12" s="37">
        <f t="shared" si="1"/>
        <v>0</v>
      </c>
      <c r="K12" s="37" t="s">
        <v>162</v>
      </c>
    </row>
    <row r="13" spans="4:8" ht="26.25" customHeight="1">
      <c r="D13" s="1"/>
      <c r="E13" s="1"/>
      <c r="H13" s="1"/>
    </row>
    <row r="14" spans="4:8" ht="25.5" customHeight="1">
      <c r="D14" s="1"/>
      <c r="E14" s="1"/>
      <c r="H14" s="1"/>
    </row>
    <row r="15" spans="4:8" ht="47.25" customHeight="1">
      <c r="D15" s="1"/>
      <c r="E15" s="1"/>
      <c r="H15" s="1"/>
    </row>
    <row r="16" spans="4:8" ht="47.25" customHeight="1">
      <c r="D16" s="1"/>
      <c r="E16" s="1"/>
      <c r="H16" s="1"/>
    </row>
    <row r="17" spans="4:8" ht="47.25" customHeight="1">
      <c r="D17" s="1"/>
      <c r="E17" s="1"/>
      <c r="H17" s="1"/>
    </row>
    <row r="18" spans="4:8" ht="47.25" customHeight="1">
      <c r="D18" s="1"/>
      <c r="E18" s="1"/>
      <c r="H18" s="1"/>
    </row>
    <row r="19" spans="4:8" ht="47.25" customHeight="1">
      <c r="D19" s="1"/>
      <c r="E19" s="1"/>
      <c r="H19" s="1"/>
    </row>
    <row r="20" spans="4:8" ht="47.25" customHeight="1">
      <c r="D20" s="1"/>
      <c r="E20" s="1"/>
      <c r="H20" s="1"/>
    </row>
    <row r="21" spans="4:8" ht="47.25" customHeight="1">
      <c r="D21" s="1"/>
      <c r="E21" s="1"/>
      <c r="H21" s="1"/>
    </row>
    <row r="22" spans="4:8" ht="47.25" customHeight="1">
      <c r="D22" s="1"/>
      <c r="E22" s="1"/>
      <c r="H22" s="1"/>
    </row>
    <row r="23" spans="4:8" ht="47.25" customHeight="1">
      <c r="D23" s="1"/>
      <c r="E23" s="1"/>
      <c r="H23" s="1"/>
    </row>
    <row r="24" spans="4:8" ht="63" customHeight="1">
      <c r="D24" s="1"/>
      <c r="E24" s="1"/>
      <c r="H24" s="1"/>
    </row>
    <row r="25" spans="4:8" ht="63" customHeight="1">
      <c r="D25" s="1"/>
      <c r="E25" s="1"/>
      <c r="H25" s="1"/>
    </row>
    <row r="26" spans="4:8" ht="63" customHeight="1">
      <c r="D26" s="1"/>
      <c r="E26" s="1"/>
      <c r="H26" s="1"/>
    </row>
    <row r="27" spans="4:8" ht="63" customHeight="1">
      <c r="D27" s="1"/>
      <c r="E27" s="1"/>
      <c r="H27" s="1"/>
    </row>
    <row r="28" spans="4:8" ht="63" customHeight="1">
      <c r="D28" s="1"/>
      <c r="E28" s="1"/>
      <c r="H28" s="1"/>
    </row>
    <row r="29" spans="4:8" ht="63" customHeight="1">
      <c r="D29" s="1"/>
      <c r="E29" s="1"/>
      <c r="H29" s="1"/>
    </row>
    <row r="30" spans="4:8" ht="63" customHeight="1">
      <c r="D30" s="1"/>
      <c r="E30" s="1"/>
      <c r="H30" s="1"/>
    </row>
    <row r="31" spans="4:8" ht="63" customHeight="1">
      <c r="D31" s="1"/>
      <c r="E31" s="1"/>
      <c r="H31" s="1"/>
    </row>
    <row r="32" spans="4:8" ht="63" customHeight="1">
      <c r="D32" s="1"/>
      <c r="E32" s="1"/>
      <c r="H32" s="1"/>
    </row>
    <row r="33" spans="4:8" ht="63" customHeight="1">
      <c r="D33" s="1"/>
      <c r="E33" s="1"/>
      <c r="H33" s="1"/>
    </row>
    <row r="34" spans="4:8" ht="63" customHeight="1">
      <c r="D34" s="1"/>
      <c r="E34" s="1"/>
      <c r="H34" s="1"/>
    </row>
    <row r="35" spans="4:8" ht="63" customHeight="1">
      <c r="D35" s="1"/>
      <c r="E35" s="1"/>
      <c r="H35" s="1"/>
    </row>
    <row r="36" spans="4:8" ht="63" customHeight="1">
      <c r="D36" s="1"/>
      <c r="E36" s="1"/>
      <c r="H36" s="1"/>
    </row>
    <row r="37" spans="4:8" ht="63" customHeight="1">
      <c r="D37" s="1"/>
      <c r="E37" s="1"/>
      <c r="H37" s="1"/>
    </row>
    <row r="38" spans="4:8" ht="63" customHeight="1">
      <c r="D38" s="1"/>
      <c r="E38" s="1"/>
      <c r="H38" s="1"/>
    </row>
    <row r="39" spans="4:8" ht="63" customHeight="1">
      <c r="D39" s="1"/>
      <c r="E39" s="1"/>
      <c r="H39" s="1"/>
    </row>
    <row r="40" spans="4:8" ht="63" customHeight="1">
      <c r="D40" s="1"/>
      <c r="E40" s="1"/>
      <c r="H40" s="1"/>
    </row>
    <row r="41" spans="4:8" ht="63" customHeight="1">
      <c r="D41" s="1"/>
      <c r="E41" s="1"/>
      <c r="H41" s="1"/>
    </row>
    <row r="42" spans="4:8" ht="63" customHeight="1">
      <c r="D42" s="1"/>
      <c r="E42" s="1"/>
      <c r="H42" s="1"/>
    </row>
    <row r="43" spans="4:8" ht="63" customHeight="1">
      <c r="D43" s="1"/>
      <c r="E43" s="1"/>
      <c r="H43" s="1"/>
    </row>
    <row r="44" spans="4:8" ht="63" customHeight="1">
      <c r="D44" s="1"/>
      <c r="E44" s="1"/>
      <c r="H44" s="1"/>
    </row>
    <row r="45" spans="4:8" ht="63" customHeight="1">
      <c r="D45" s="1"/>
      <c r="E45" s="1"/>
      <c r="H45" s="1"/>
    </row>
    <row r="46" spans="4:8" ht="63" customHeight="1">
      <c r="D46" s="1"/>
      <c r="E46" s="1"/>
      <c r="H46" s="1"/>
    </row>
    <row r="47" spans="4:8" ht="63" customHeight="1">
      <c r="D47" s="1"/>
      <c r="E47" s="1"/>
      <c r="H47" s="1"/>
    </row>
    <row r="48" spans="4:8" ht="63" customHeight="1">
      <c r="D48" s="1"/>
      <c r="E48" s="1"/>
      <c r="H48" s="1"/>
    </row>
    <row r="49" spans="4:8" ht="63" customHeight="1">
      <c r="D49" s="1"/>
      <c r="E49" s="1"/>
      <c r="H49" s="1"/>
    </row>
    <row r="50" spans="4:8" ht="63" customHeight="1">
      <c r="D50" s="1"/>
      <c r="E50" s="1"/>
      <c r="H50" s="1"/>
    </row>
    <row r="51" spans="4:8" ht="63" customHeight="1">
      <c r="D51" s="1"/>
      <c r="E51" s="1"/>
      <c r="H51" s="1"/>
    </row>
    <row r="52" spans="4:8" ht="63" customHeight="1">
      <c r="D52" s="1"/>
      <c r="E52" s="1"/>
      <c r="H52" s="1"/>
    </row>
    <row r="53" spans="4:8" ht="63" customHeight="1">
      <c r="D53" s="1"/>
      <c r="E53" s="1"/>
      <c r="H53" s="1"/>
    </row>
    <row r="54" spans="4:8" ht="63" customHeight="1">
      <c r="D54" s="1"/>
      <c r="E54" s="1"/>
      <c r="H54" s="1"/>
    </row>
    <row r="55" spans="4:8" ht="63" customHeight="1">
      <c r="D55" s="1"/>
      <c r="E55" s="1"/>
      <c r="H55" s="1"/>
    </row>
    <row r="56" spans="4:8" ht="63" customHeight="1">
      <c r="D56" s="1"/>
      <c r="E56" s="1"/>
      <c r="H56" s="1"/>
    </row>
    <row r="57" spans="4:8" ht="78" customHeight="1">
      <c r="D57" s="1"/>
      <c r="E57" s="1"/>
      <c r="H57" s="1"/>
    </row>
    <row r="58" spans="4:8" ht="81.75" customHeight="1">
      <c r="D58" s="1"/>
      <c r="E58" s="1"/>
      <c r="H58" s="1"/>
    </row>
    <row r="59" spans="4:8" ht="81" customHeight="1">
      <c r="D59" s="1"/>
      <c r="E59" s="1"/>
      <c r="H59" s="1"/>
    </row>
    <row r="60" spans="4:8" ht="84" customHeight="1">
      <c r="D60" s="1"/>
      <c r="E60" s="1"/>
      <c r="H60" s="1"/>
    </row>
    <row r="61" spans="4:8" ht="82.5" customHeight="1">
      <c r="D61" s="1"/>
      <c r="E61" s="1"/>
      <c r="H61" s="1"/>
    </row>
    <row r="62" spans="4:8" ht="81" customHeight="1">
      <c r="D62" s="1"/>
      <c r="E62" s="1"/>
      <c r="H62" s="1"/>
    </row>
    <row r="63" spans="4:8" ht="81.75" customHeight="1">
      <c r="D63" s="1"/>
      <c r="E63" s="1"/>
      <c r="H63" s="1"/>
    </row>
    <row r="64" spans="4:8" ht="81.75" customHeight="1">
      <c r="D64" s="1"/>
      <c r="E64" s="1"/>
      <c r="H64" s="1"/>
    </row>
    <row r="65" spans="4:8" ht="85.5" customHeight="1">
      <c r="D65" s="1"/>
      <c r="E65" s="1"/>
      <c r="H65" s="1"/>
    </row>
    <row r="66" spans="4:8" ht="82.5" customHeight="1">
      <c r="D66" s="1"/>
      <c r="E66" s="1"/>
      <c r="H66" s="1"/>
    </row>
    <row r="67" spans="4:8" ht="84" customHeight="1">
      <c r="D67" s="1"/>
      <c r="E67" s="1"/>
      <c r="H67" s="1"/>
    </row>
    <row r="68" spans="4:8" ht="84" customHeight="1">
      <c r="D68" s="1"/>
      <c r="E68" s="1"/>
      <c r="H68" s="1"/>
    </row>
    <row r="69" spans="4:8" ht="63" customHeight="1">
      <c r="D69" s="1"/>
      <c r="E69" s="1"/>
      <c r="H69" s="1"/>
    </row>
    <row r="70" spans="4:8" ht="63" customHeight="1">
      <c r="D70" s="1"/>
      <c r="E70" s="1"/>
      <c r="H70" s="1"/>
    </row>
    <row r="71" spans="4:8" ht="63" customHeight="1">
      <c r="D71" s="1"/>
      <c r="E71" s="1"/>
      <c r="H71" s="1"/>
    </row>
    <row r="72" spans="4:8" ht="63" customHeight="1">
      <c r="D72" s="1"/>
      <c r="E72" s="1"/>
      <c r="H72" s="1"/>
    </row>
    <row r="73" spans="4:8" ht="63" customHeight="1">
      <c r="D73" s="1"/>
      <c r="E73" s="1"/>
      <c r="H73" s="1"/>
    </row>
    <row r="74" spans="4:8" ht="63" customHeight="1">
      <c r="D74" s="1"/>
      <c r="E74" s="1"/>
      <c r="H74" s="1"/>
    </row>
    <row r="75" spans="4:8" ht="63" customHeight="1">
      <c r="D75" s="1"/>
      <c r="E75" s="1"/>
      <c r="H75" s="1"/>
    </row>
    <row r="76" spans="4:8" ht="63" customHeight="1">
      <c r="D76" s="1"/>
      <c r="E76" s="1"/>
      <c r="H76" s="1"/>
    </row>
    <row r="77" spans="4:8" ht="63" customHeight="1">
      <c r="D77" s="1"/>
      <c r="E77" s="1"/>
      <c r="H77" s="1"/>
    </row>
    <row r="78" spans="4:8" ht="63" customHeight="1">
      <c r="D78" s="1"/>
      <c r="E78" s="1"/>
      <c r="H78" s="1"/>
    </row>
    <row r="79" spans="4:8" ht="63" customHeight="1">
      <c r="D79" s="1"/>
      <c r="E79" s="1"/>
      <c r="H79" s="1"/>
    </row>
    <row r="80" spans="4:8" ht="63" customHeight="1">
      <c r="D80" s="1"/>
      <c r="E80" s="1"/>
      <c r="H80" s="1"/>
    </row>
    <row r="81" spans="4:8" ht="63" customHeight="1">
      <c r="D81" s="1"/>
      <c r="E81" s="1"/>
      <c r="H81" s="1"/>
    </row>
    <row r="82" spans="4:8" ht="63" customHeight="1">
      <c r="D82" s="1"/>
      <c r="E82" s="1"/>
      <c r="H82" s="1"/>
    </row>
    <row r="83" spans="4:8" ht="63" customHeight="1">
      <c r="D83" s="1"/>
      <c r="E83" s="1"/>
      <c r="H83" s="1"/>
    </row>
    <row r="84" spans="4:8" ht="63" customHeight="1">
      <c r="D84" s="1"/>
      <c r="E84" s="1"/>
      <c r="H84" s="1"/>
    </row>
    <row r="85" spans="4:8" ht="63" customHeight="1">
      <c r="D85" s="1"/>
      <c r="E85" s="1"/>
      <c r="H85" s="1"/>
    </row>
    <row r="86" spans="4:8" ht="63" customHeight="1">
      <c r="D86" s="1"/>
      <c r="E86" s="1"/>
      <c r="H86" s="1"/>
    </row>
    <row r="87" spans="4:8" ht="63" customHeight="1">
      <c r="D87" s="1"/>
      <c r="E87" s="1"/>
      <c r="H87" s="1"/>
    </row>
    <row r="88" spans="4:8" ht="63" customHeight="1">
      <c r="D88" s="1"/>
      <c r="E88" s="1"/>
      <c r="H88" s="1"/>
    </row>
    <row r="89" spans="4:8" ht="63" customHeight="1">
      <c r="D89" s="1"/>
      <c r="E89" s="1"/>
      <c r="H89" s="1"/>
    </row>
    <row r="90" spans="4:8" ht="63" customHeight="1">
      <c r="D90" s="1"/>
      <c r="E90" s="1"/>
      <c r="H90" s="1"/>
    </row>
    <row r="91" spans="4:8" ht="63" customHeight="1">
      <c r="D91" s="1"/>
      <c r="E91" s="1"/>
      <c r="H91" s="1"/>
    </row>
    <row r="92" spans="4:8" ht="63" customHeight="1">
      <c r="D92" s="1"/>
      <c r="E92" s="1"/>
      <c r="H92" s="1"/>
    </row>
    <row r="93" spans="4:8" ht="63" customHeight="1">
      <c r="D93" s="1"/>
      <c r="E93" s="1"/>
      <c r="H93" s="1"/>
    </row>
    <row r="94" spans="4:8" ht="63" customHeight="1">
      <c r="D94" s="1"/>
      <c r="E94" s="1"/>
      <c r="H94" s="1"/>
    </row>
    <row r="95" spans="4:8" ht="63" customHeight="1">
      <c r="D95" s="1"/>
      <c r="E95" s="1"/>
      <c r="H95" s="1"/>
    </row>
    <row r="96" spans="4:8" ht="63" customHeight="1">
      <c r="D96" s="1"/>
      <c r="E96" s="1"/>
      <c r="H96" s="1"/>
    </row>
    <row r="97" spans="4:8" ht="63" customHeight="1">
      <c r="D97" s="1"/>
      <c r="E97" s="1"/>
      <c r="H97" s="1"/>
    </row>
    <row r="98" spans="4:8" ht="63" customHeight="1">
      <c r="D98" s="1"/>
      <c r="E98" s="1"/>
      <c r="H98" s="1"/>
    </row>
    <row r="99" spans="4:8" ht="63" customHeight="1">
      <c r="D99" s="1"/>
      <c r="E99" s="1"/>
      <c r="H99" s="1"/>
    </row>
    <row r="100" spans="4:8" ht="63" customHeight="1">
      <c r="D100" s="1"/>
      <c r="E100" s="1"/>
      <c r="H100" s="1"/>
    </row>
    <row r="101" spans="4:8" ht="63" customHeight="1">
      <c r="D101" s="1"/>
      <c r="E101" s="1"/>
      <c r="H101" s="1"/>
    </row>
    <row r="102" spans="4:8" ht="63" customHeight="1">
      <c r="D102" s="1"/>
      <c r="E102" s="1"/>
      <c r="H102" s="1"/>
    </row>
    <row r="103" spans="4:8" ht="63" customHeight="1">
      <c r="D103" s="1"/>
      <c r="E103" s="1"/>
      <c r="H103" s="1"/>
    </row>
    <row r="104" spans="4:8" ht="63" customHeight="1">
      <c r="D104" s="1"/>
      <c r="E104" s="1"/>
      <c r="H104" s="1"/>
    </row>
    <row r="105" spans="4:8" ht="63" customHeight="1">
      <c r="D105" s="1"/>
      <c r="E105" s="1"/>
      <c r="H105" s="1"/>
    </row>
    <row r="106" spans="4:8" ht="63" customHeight="1">
      <c r="D106" s="1"/>
      <c r="E106" s="1"/>
      <c r="H106" s="1"/>
    </row>
    <row r="107" spans="4:8" ht="63" customHeight="1">
      <c r="D107" s="1"/>
      <c r="E107" s="1"/>
      <c r="H107" s="1"/>
    </row>
    <row r="108" spans="4:8" ht="63" customHeight="1">
      <c r="D108" s="1"/>
      <c r="E108" s="1"/>
      <c r="H108" s="1"/>
    </row>
    <row r="109" spans="4:8" ht="63" customHeight="1">
      <c r="D109" s="1"/>
      <c r="E109" s="1"/>
      <c r="H109" s="1"/>
    </row>
    <row r="110" spans="4:8" ht="63" customHeight="1">
      <c r="D110" s="1"/>
      <c r="E110" s="1"/>
      <c r="H110" s="1"/>
    </row>
    <row r="111" spans="4:8" ht="63" customHeight="1">
      <c r="D111" s="1"/>
      <c r="E111" s="1"/>
      <c r="H111" s="1"/>
    </row>
    <row r="112" spans="4:8" ht="63" customHeight="1">
      <c r="D112" s="1"/>
      <c r="E112" s="1"/>
      <c r="H112" s="1"/>
    </row>
    <row r="113" spans="4:8" ht="63" customHeight="1">
      <c r="D113" s="1"/>
      <c r="E113" s="1"/>
      <c r="H113" s="1"/>
    </row>
    <row r="114" spans="4:8" ht="63" customHeight="1">
      <c r="D114" s="1"/>
      <c r="E114" s="1"/>
      <c r="H114" s="1"/>
    </row>
    <row r="115" spans="4:8" ht="63" customHeight="1">
      <c r="D115" s="1"/>
      <c r="E115" s="1"/>
      <c r="H115" s="1"/>
    </row>
    <row r="116" spans="4:8" ht="63" customHeight="1">
      <c r="D116" s="1"/>
      <c r="E116" s="1"/>
      <c r="H116" s="1"/>
    </row>
    <row r="117" spans="4:8" ht="63" customHeight="1">
      <c r="D117" s="1"/>
      <c r="E117" s="1"/>
      <c r="H117" s="1"/>
    </row>
    <row r="118" spans="4:8" ht="63" customHeight="1">
      <c r="D118" s="1"/>
      <c r="E118" s="1"/>
      <c r="H118" s="1"/>
    </row>
    <row r="119" spans="4:8" ht="63" customHeight="1">
      <c r="D119" s="1"/>
      <c r="E119" s="1"/>
      <c r="H119" s="1"/>
    </row>
    <row r="120" spans="4:8" ht="63" customHeight="1">
      <c r="D120" s="1"/>
      <c r="E120" s="1"/>
      <c r="H120" s="1"/>
    </row>
    <row r="121" spans="4:8" ht="63" customHeight="1">
      <c r="D121" s="1"/>
      <c r="E121" s="1"/>
      <c r="H121" s="1"/>
    </row>
    <row r="122" spans="4:8" ht="63" customHeight="1">
      <c r="D122" s="1"/>
      <c r="E122" s="1"/>
      <c r="H122" s="1"/>
    </row>
    <row r="123" spans="4:8" ht="63" customHeight="1">
      <c r="D123" s="1"/>
      <c r="E123" s="1"/>
      <c r="H123" s="1"/>
    </row>
    <row r="124" spans="4:8" ht="63" customHeight="1">
      <c r="D124" s="1"/>
      <c r="E124" s="1"/>
      <c r="H124" s="1"/>
    </row>
    <row r="125" spans="4:8" ht="63" customHeight="1">
      <c r="D125" s="1"/>
      <c r="E125" s="1"/>
      <c r="H125" s="1"/>
    </row>
    <row r="126" spans="4:8" ht="63" customHeight="1">
      <c r="D126" s="1"/>
      <c r="E126" s="1"/>
      <c r="H126" s="1"/>
    </row>
    <row r="127" spans="4:8" ht="63" customHeight="1">
      <c r="D127" s="1"/>
      <c r="E127" s="1"/>
      <c r="H127" s="1"/>
    </row>
    <row r="128" spans="4:8" ht="63" customHeight="1">
      <c r="D128" s="1"/>
      <c r="E128" s="1"/>
      <c r="H128" s="1"/>
    </row>
    <row r="129" spans="4:8" ht="63" customHeight="1">
      <c r="D129" s="1"/>
      <c r="E129" s="1"/>
      <c r="H129" s="1"/>
    </row>
    <row r="130" spans="4:8" ht="63" customHeight="1">
      <c r="D130" s="1"/>
      <c r="E130" s="1"/>
      <c r="H130" s="1"/>
    </row>
    <row r="131" spans="4:8" ht="63" customHeight="1">
      <c r="D131" s="1"/>
      <c r="E131" s="1"/>
      <c r="H131" s="1"/>
    </row>
    <row r="132" spans="4:8" ht="63" customHeight="1">
      <c r="D132" s="1"/>
      <c r="E132" s="1"/>
      <c r="H132" s="1"/>
    </row>
    <row r="133" spans="4:8" ht="63" customHeight="1">
      <c r="D133" s="1"/>
      <c r="E133" s="1"/>
      <c r="H133" s="1"/>
    </row>
    <row r="134" spans="4:8" ht="63" customHeight="1">
      <c r="D134" s="1"/>
      <c r="E134" s="1"/>
      <c r="H134" s="1"/>
    </row>
    <row r="135" spans="4:8" ht="63" customHeight="1">
      <c r="D135" s="1"/>
      <c r="E135" s="1"/>
      <c r="H135" s="1"/>
    </row>
    <row r="136" spans="4:8" ht="63" customHeight="1">
      <c r="D136" s="1"/>
      <c r="E136" s="1"/>
      <c r="H136" s="1"/>
    </row>
    <row r="137" spans="4:8" ht="63" customHeight="1">
      <c r="D137" s="1"/>
      <c r="E137" s="1"/>
      <c r="H137" s="1"/>
    </row>
    <row r="138" spans="4:8" ht="63" customHeight="1">
      <c r="D138" s="1"/>
      <c r="E138" s="1"/>
      <c r="H138" s="1"/>
    </row>
    <row r="139" spans="4:8" ht="63" customHeight="1">
      <c r="D139" s="1"/>
      <c r="E139" s="1"/>
      <c r="H139" s="1"/>
    </row>
    <row r="140" spans="4:8" ht="63" customHeight="1">
      <c r="D140" s="1"/>
      <c r="E140" s="1"/>
      <c r="H140" s="1"/>
    </row>
    <row r="141" spans="4:8" ht="63" customHeight="1">
      <c r="D141" s="1"/>
      <c r="E141" s="1"/>
      <c r="H141" s="1"/>
    </row>
    <row r="142" spans="4:8" ht="63" customHeight="1">
      <c r="D142" s="1"/>
      <c r="E142" s="1"/>
      <c r="H142" s="1"/>
    </row>
    <row r="143" spans="4:8" ht="63" customHeight="1">
      <c r="D143" s="1"/>
      <c r="E143" s="1"/>
      <c r="H143" s="1"/>
    </row>
    <row r="144" spans="4:8" ht="63" customHeight="1">
      <c r="D144" s="1"/>
      <c r="E144" s="1"/>
      <c r="H144" s="1"/>
    </row>
    <row r="145" spans="4:8" ht="63" customHeight="1">
      <c r="D145" s="1"/>
      <c r="E145" s="1"/>
      <c r="H145" s="1"/>
    </row>
    <row r="146" spans="4:8" ht="63" customHeight="1">
      <c r="D146" s="1"/>
      <c r="E146" s="1"/>
      <c r="H146" s="1"/>
    </row>
    <row r="147" spans="4:8" ht="63" customHeight="1">
      <c r="D147" s="1"/>
      <c r="E147" s="1"/>
      <c r="H147" s="1"/>
    </row>
    <row r="148" spans="4:8" ht="63" customHeight="1">
      <c r="D148" s="1"/>
      <c r="E148" s="1"/>
      <c r="H148" s="1"/>
    </row>
    <row r="149" spans="4:8" ht="63" customHeight="1">
      <c r="D149" s="1"/>
      <c r="E149" s="1"/>
      <c r="H149" s="1"/>
    </row>
    <row r="150" spans="4:8" ht="63" customHeight="1">
      <c r="D150" s="1"/>
      <c r="E150" s="1"/>
      <c r="H150" s="1"/>
    </row>
    <row r="151" spans="4:8" ht="63" customHeight="1">
      <c r="D151" s="1"/>
      <c r="E151" s="1"/>
      <c r="H151" s="1"/>
    </row>
    <row r="152" spans="4:8" ht="63" customHeight="1">
      <c r="D152" s="1"/>
      <c r="E152" s="1"/>
      <c r="H152" s="1"/>
    </row>
    <row r="153" spans="4:8" ht="63" customHeight="1">
      <c r="D153" s="1"/>
      <c r="E153" s="1"/>
      <c r="H153" s="1"/>
    </row>
    <row r="154" spans="4:8" ht="63" customHeight="1">
      <c r="D154" s="1"/>
      <c r="E154" s="1"/>
      <c r="H154" s="1"/>
    </row>
    <row r="155" spans="4:8" ht="63" customHeight="1">
      <c r="D155" s="1"/>
      <c r="E155" s="1"/>
      <c r="H155" s="1"/>
    </row>
    <row r="156" spans="4:8" ht="63" customHeight="1">
      <c r="D156" s="1"/>
      <c r="E156" s="1"/>
      <c r="H156" s="1"/>
    </row>
    <row r="157" spans="4:8" ht="63" customHeight="1">
      <c r="D157" s="1"/>
      <c r="E157" s="1"/>
      <c r="H157" s="1"/>
    </row>
    <row r="158" spans="4:8" ht="63" customHeight="1">
      <c r="D158" s="1"/>
      <c r="E158" s="1"/>
      <c r="H158" s="1"/>
    </row>
    <row r="159" spans="4:8" ht="63" customHeight="1">
      <c r="D159" s="1"/>
      <c r="E159" s="1"/>
      <c r="H159" s="1"/>
    </row>
    <row r="160" spans="4:8" ht="63" customHeight="1">
      <c r="D160" s="1"/>
      <c r="E160" s="1"/>
      <c r="H160" s="1"/>
    </row>
    <row r="161" spans="4:8" ht="63" customHeight="1">
      <c r="D161" s="1"/>
      <c r="E161" s="1"/>
      <c r="H161" s="1"/>
    </row>
    <row r="162" spans="4:8" ht="63" customHeight="1">
      <c r="D162" s="1"/>
      <c r="E162" s="1"/>
      <c r="H162" s="1"/>
    </row>
    <row r="163" spans="4:8" ht="63" customHeight="1">
      <c r="D163" s="1"/>
      <c r="E163" s="1"/>
      <c r="H163" s="1"/>
    </row>
    <row r="164" spans="4:8" ht="63" customHeight="1">
      <c r="D164" s="1"/>
      <c r="E164" s="1"/>
      <c r="H164" s="1"/>
    </row>
    <row r="165" spans="4:8" ht="63" customHeight="1">
      <c r="D165" s="1"/>
      <c r="E165" s="1"/>
      <c r="H165" s="1"/>
    </row>
    <row r="166" spans="4:8" ht="63" customHeight="1">
      <c r="D166" s="1"/>
      <c r="E166" s="1"/>
      <c r="H166" s="1"/>
    </row>
    <row r="167" spans="4:8" ht="63" customHeight="1">
      <c r="D167" s="1"/>
      <c r="E167" s="1"/>
      <c r="H167" s="1"/>
    </row>
    <row r="168" spans="4:8" ht="63" customHeight="1">
      <c r="D168" s="1"/>
      <c r="E168" s="1"/>
      <c r="H168" s="1"/>
    </row>
    <row r="169" spans="4:8" ht="63" customHeight="1">
      <c r="D169" s="1"/>
      <c r="E169" s="1"/>
      <c r="H169" s="1"/>
    </row>
    <row r="170" spans="4:8" ht="63" customHeight="1">
      <c r="D170" s="1"/>
      <c r="E170" s="1"/>
      <c r="H170" s="1"/>
    </row>
    <row r="171" spans="4:8" ht="63" customHeight="1">
      <c r="D171" s="1"/>
      <c r="E171" s="1"/>
      <c r="H171" s="1"/>
    </row>
    <row r="172" spans="4:8" ht="78.75" customHeight="1">
      <c r="D172" s="1"/>
      <c r="E172" s="1"/>
      <c r="H172" s="1"/>
    </row>
    <row r="173" spans="4:8" ht="78.75" customHeight="1">
      <c r="D173" s="1"/>
      <c r="E173" s="1"/>
      <c r="H173" s="1"/>
    </row>
    <row r="174" spans="4:8" ht="78.75" customHeight="1">
      <c r="D174" s="1"/>
      <c r="E174" s="1"/>
      <c r="H174" s="1"/>
    </row>
    <row r="175" spans="4:8" ht="78.75" customHeight="1">
      <c r="D175" s="1"/>
      <c r="E175" s="1"/>
      <c r="H175" s="1"/>
    </row>
    <row r="176" spans="4:8" ht="78.75" customHeight="1">
      <c r="D176" s="1"/>
      <c r="E176" s="1"/>
      <c r="H176" s="1"/>
    </row>
    <row r="177" spans="4:8" ht="78.75" customHeight="1">
      <c r="D177" s="1"/>
      <c r="E177" s="1"/>
      <c r="H177" s="1"/>
    </row>
    <row r="178" spans="4:8" ht="78.75" customHeight="1">
      <c r="D178" s="1"/>
      <c r="E178" s="1"/>
      <c r="H178" s="1"/>
    </row>
    <row r="179" spans="4:8" ht="78.75" customHeight="1">
      <c r="D179" s="1"/>
      <c r="E179" s="1"/>
      <c r="H179" s="1"/>
    </row>
    <row r="180" spans="4:8" ht="78.75" customHeight="1">
      <c r="D180" s="1"/>
      <c r="E180" s="1"/>
      <c r="H180" s="1"/>
    </row>
    <row r="181" spans="4:8" ht="78.75" customHeight="1">
      <c r="D181" s="1"/>
      <c r="E181" s="1"/>
      <c r="H181" s="1"/>
    </row>
    <row r="182" spans="4:8" ht="78.75" customHeight="1">
      <c r="D182" s="1"/>
      <c r="E182" s="1"/>
      <c r="H182" s="1"/>
    </row>
    <row r="183" spans="4:8" ht="78.75" customHeight="1">
      <c r="D183" s="1"/>
      <c r="E183" s="1"/>
      <c r="H183" s="1"/>
    </row>
    <row r="184" spans="4:8" ht="78.75" customHeight="1">
      <c r="D184" s="1"/>
      <c r="E184" s="1"/>
      <c r="H184" s="1"/>
    </row>
    <row r="185" spans="4:8" ht="78.75" customHeight="1">
      <c r="D185" s="1"/>
      <c r="E185" s="1"/>
      <c r="H185" s="1"/>
    </row>
    <row r="186" spans="4:8" ht="78.75" customHeight="1">
      <c r="D186" s="1"/>
      <c r="E186" s="1"/>
      <c r="H186" s="1"/>
    </row>
    <row r="187" spans="4:8" ht="78.75" customHeight="1">
      <c r="D187" s="1"/>
      <c r="E187" s="1"/>
      <c r="H187" s="1"/>
    </row>
    <row r="188" spans="4:8" ht="78.75" customHeight="1">
      <c r="D188" s="1"/>
      <c r="E188" s="1"/>
      <c r="H188" s="1"/>
    </row>
    <row r="189" spans="4:8" ht="78.75" customHeight="1">
      <c r="D189" s="1"/>
      <c r="E189" s="1"/>
      <c r="H189" s="1"/>
    </row>
    <row r="190" spans="4:8" ht="78.75" customHeight="1">
      <c r="D190" s="1"/>
      <c r="E190" s="1"/>
      <c r="H190" s="1"/>
    </row>
    <row r="191" spans="4:8" ht="78.75" customHeight="1">
      <c r="D191" s="1"/>
      <c r="E191" s="1"/>
      <c r="H191" s="1"/>
    </row>
    <row r="192" spans="4:8" ht="78.75" customHeight="1">
      <c r="D192" s="1"/>
      <c r="E192" s="1"/>
      <c r="H192" s="1"/>
    </row>
    <row r="193" spans="4:8" ht="78.75" customHeight="1">
      <c r="D193" s="1"/>
      <c r="E193" s="1"/>
      <c r="H193" s="1"/>
    </row>
    <row r="194" spans="4:8" ht="78.75" customHeight="1">
      <c r="D194" s="1"/>
      <c r="E194" s="1"/>
      <c r="H194" s="1"/>
    </row>
    <row r="195" spans="4:8" ht="78.75" customHeight="1">
      <c r="D195" s="1"/>
      <c r="E195" s="1"/>
      <c r="H195" s="1"/>
    </row>
    <row r="196" spans="4:8" ht="78.75" customHeight="1">
      <c r="D196" s="1"/>
      <c r="E196" s="1"/>
      <c r="H196" s="1"/>
    </row>
    <row r="197" spans="4:8" ht="78.75" customHeight="1">
      <c r="D197" s="1"/>
      <c r="E197" s="1"/>
      <c r="H197" s="1"/>
    </row>
    <row r="198" spans="4:8" ht="78.75" customHeight="1">
      <c r="D198" s="1"/>
      <c r="E198" s="1"/>
      <c r="H198" s="1"/>
    </row>
    <row r="199" spans="4:8" ht="63" customHeight="1">
      <c r="D199" s="1"/>
      <c r="E199" s="1"/>
      <c r="H199" s="1"/>
    </row>
    <row r="200" spans="4:8" ht="63" customHeight="1">
      <c r="D200" s="1"/>
      <c r="E200" s="1"/>
      <c r="H200" s="1"/>
    </row>
    <row r="201" spans="4:8" ht="63" customHeight="1">
      <c r="D201" s="1"/>
      <c r="E201" s="1"/>
      <c r="H201" s="1"/>
    </row>
    <row r="202" spans="4:8" ht="63" customHeight="1">
      <c r="D202" s="1"/>
      <c r="E202" s="1"/>
      <c r="H202" s="1"/>
    </row>
    <row r="203" spans="4:8" ht="63" customHeight="1">
      <c r="D203" s="1"/>
      <c r="E203" s="1"/>
      <c r="H203" s="1"/>
    </row>
    <row r="204" spans="4:8" ht="63" customHeight="1">
      <c r="D204" s="1"/>
      <c r="E204" s="1"/>
      <c r="H204" s="1"/>
    </row>
    <row r="205" spans="4:8" ht="63" customHeight="1">
      <c r="D205" s="1"/>
      <c r="E205" s="1"/>
      <c r="H205" s="1"/>
    </row>
    <row r="206" spans="4:8" ht="63" customHeight="1">
      <c r="D206" s="1"/>
      <c r="E206" s="1"/>
      <c r="H206" s="1"/>
    </row>
    <row r="207" spans="4:8" ht="63" customHeight="1">
      <c r="D207" s="1"/>
      <c r="E207" s="1"/>
      <c r="H207" s="1"/>
    </row>
    <row r="208" spans="4:8" ht="63" customHeight="1">
      <c r="D208" s="1"/>
      <c r="E208" s="1"/>
      <c r="H208" s="1"/>
    </row>
    <row r="209" spans="4:8" ht="63" customHeight="1">
      <c r="D209" s="1"/>
      <c r="E209" s="1"/>
      <c r="H209" s="1"/>
    </row>
    <row r="210" spans="4:8" ht="63" customHeight="1">
      <c r="D210" s="1"/>
      <c r="E210" s="1"/>
      <c r="H210" s="1"/>
    </row>
    <row r="211" spans="4:8" ht="63" customHeight="1">
      <c r="D211" s="1"/>
      <c r="E211" s="1"/>
      <c r="H211" s="1"/>
    </row>
    <row r="212" spans="4:8" ht="63" customHeight="1">
      <c r="D212" s="1"/>
      <c r="E212" s="1"/>
      <c r="H212" s="1"/>
    </row>
    <row r="213" spans="4:8" ht="63" customHeight="1">
      <c r="D213" s="1"/>
      <c r="E213" s="1"/>
      <c r="H213" s="1"/>
    </row>
    <row r="214" spans="4:8" ht="63" customHeight="1">
      <c r="D214" s="1"/>
      <c r="E214" s="1"/>
      <c r="H214" s="1"/>
    </row>
    <row r="215" spans="4:8" ht="63" customHeight="1">
      <c r="D215" s="1"/>
      <c r="E215" s="1"/>
      <c r="H215" s="1"/>
    </row>
    <row r="216" spans="4:8" ht="63" customHeight="1">
      <c r="D216" s="1"/>
      <c r="E216" s="1"/>
      <c r="H216" s="1"/>
    </row>
    <row r="217" spans="4:8" ht="63" customHeight="1">
      <c r="D217" s="1"/>
      <c r="E217" s="1"/>
      <c r="H217" s="1"/>
    </row>
    <row r="218" spans="4:8" ht="63" customHeight="1">
      <c r="D218" s="1"/>
      <c r="E218" s="1"/>
      <c r="H218" s="1"/>
    </row>
    <row r="219" spans="4:8" ht="63" customHeight="1">
      <c r="D219" s="1"/>
      <c r="E219" s="1"/>
      <c r="H219" s="1"/>
    </row>
    <row r="220" spans="4:8" ht="63" customHeight="1">
      <c r="D220" s="1"/>
      <c r="E220" s="1"/>
      <c r="H220" s="1"/>
    </row>
    <row r="221" spans="4:8" ht="63" customHeight="1">
      <c r="D221" s="1"/>
      <c r="E221" s="1"/>
      <c r="H221" s="1"/>
    </row>
    <row r="222" spans="4:8" ht="63" customHeight="1">
      <c r="D222" s="1"/>
      <c r="E222" s="1"/>
      <c r="H222" s="1"/>
    </row>
    <row r="223" spans="4:8" ht="63" customHeight="1">
      <c r="D223" s="1"/>
      <c r="E223" s="1"/>
      <c r="H223" s="1"/>
    </row>
    <row r="224" spans="4:8" ht="63" customHeight="1">
      <c r="D224" s="1"/>
      <c r="E224" s="1"/>
      <c r="H224" s="1"/>
    </row>
    <row r="225" spans="4:8" ht="63" customHeight="1">
      <c r="D225" s="1"/>
      <c r="E225" s="1"/>
      <c r="H225" s="1"/>
    </row>
    <row r="226" spans="4:8" ht="63" customHeight="1">
      <c r="D226" s="1"/>
      <c r="E226" s="1"/>
      <c r="H226" s="1"/>
    </row>
    <row r="227" spans="4:8" ht="63" customHeight="1">
      <c r="D227" s="1"/>
      <c r="E227" s="1"/>
      <c r="H227" s="1"/>
    </row>
    <row r="228" spans="4:8" ht="63" customHeight="1">
      <c r="D228" s="1"/>
      <c r="E228" s="1"/>
      <c r="H228" s="1"/>
    </row>
    <row r="229" spans="4:8" ht="63" customHeight="1">
      <c r="D229" s="1"/>
      <c r="E229" s="1"/>
      <c r="H229" s="1"/>
    </row>
    <row r="230" spans="4:8" ht="63" customHeight="1">
      <c r="D230" s="1"/>
      <c r="E230" s="1"/>
      <c r="H230" s="1"/>
    </row>
    <row r="231" spans="4:8" ht="63" customHeight="1">
      <c r="D231" s="1"/>
      <c r="E231" s="1"/>
      <c r="H231" s="1"/>
    </row>
    <row r="232" spans="4:8" ht="63" customHeight="1">
      <c r="D232" s="1"/>
      <c r="E232" s="1"/>
      <c r="H232" s="1"/>
    </row>
    <row r="233" spans="4:8" ht="63" customHeight="1">
      <c r="D233" s="1"/>
      <c r="E233" s="1"/>
      <c r="H233" s="1"/>
    </row>
    <row r="234" spans="4:8" ht="63" customHeight="1">
      <c r="D234" s="1"/>
      <c r="E234" s="1"/>
      <c r="H234" s="1"/>
    </row>
    <row r="235" spans="4:8" ht="63" customHeight="1">
      <c r="D235" s="1"/>
      <c r="E235" s="1"/>
      <c r="H235" s="1"/>
    </row>
    <row r="236" spans="4:8" ht="63" customHeight="1">
      <c r="D236" s="1"/>
      <c r="E236" s="1"/>
      <c r="H236" s="1"/>
    </row>
    <row r="237" spans="4:8" ht="63" customHeight="1">
      <c r="D237" s="1"/>
      <c r="E237" s="1"/>
      <c r="H237" s="1"/>
    </row>
    <row r="238" spans="4:8" ht="63" customHeight="1">
      <c r="D238" s="1"/>
      <c r="E238" s="1"/>
      <c r="H238" s="1"/>
    </row>
    <row r="239" spans="4:8" ht="63" customHeight="1">
      <c r="D239" s="1"/>
      <c r="E239" s="1"/>
      <c r="H239" s="1"/>
    </row>
    <row r="240" spans="4:8" ht="63" customHeight="1">
      <c r="D240" s="1"/>
      <c r="E240" s="1"/>
      <c r="H240" s="1"/>
    </row>
    <row r="241" spans="4:8" ht="63" customHeight="1">
      <c r="D241" s="1"/>
      <c r="E241" s="1"/>
      <c r="H241" s="1"/>
    </row>
    <row r="242" spans="4:8" ht="63" customHeight="1">
      <c r="D242" s="1"/>
      <c r="E242" s="1"/>
      <c r="H242" s="1"/>
    </row>
    <row r="243" spans="4:8" ht="63" customHeight="1">
      <c r="D243" s="1"/>
      <c r="E243" s="1"/>
      <c r="H243" s="1"/>
    </row>
    <row r="244" spans="4:8" ht="78.75" customHeight="1">
      <c r="D244" s="1"/>
      <c r="E244" s="1"/>
      <c r="H244" s="1"/>
    </row>
    <row r="245" spans="4:8" ht="78.75" customHeight="1">
      <c r="D245" s="1"/>
      <c r="E245" s="1"/>
      <c r="H245" s="1"/>
    </row>
    <row r="246" spans="4:8" ht="78.75" customHeight="1">
      <c r="D246" s="1"/>
      <c r="E246" s="1"/>
      <c r="H246" s="1"/>
    </row>
    <row r="247" spans="4:8" ht="78.75" customHeight="1">
      <c r="D247" s="1"/>
      <c r="E247" s="1"/>
      <c r="H247" s="1"/>
    </row>
    <row r="248" spans="4:8" ht="78.75" customHeight="1">
      <c r="D248" s="1"/>
      <c r="E248" s="1"/>
      <c r="H248" s="1"/>
    </row>
    <row r="249" spans="4:8" ht="78.75" customHeight="1">
      <c r="D249" s="1"/>
      <c r="E249" s="1"/>
      <c r="H249" s="1"/>
    </row>
    <row r="250" spans="4:8" ht="78.75" customHeight="1">
      <c r="D250" s="1"/>
      <c r="E250" s="1"/>
      <c r="H250" s="1"/>
    </row>
    <row r="251" spans="4:8" ht="78.75" customHeight="1">
      <c r="D251" s="1"/>
      <c r="E251" s="1"/>
      <c r="H251" s="1"/>
    </row>
    <row r="252" spans="4:8" ht="78.75" customHeight="1">
      <c r="D252" s="1"/>
      <c r="E252" s="1"/>
      <c r="H252" s="1"/>
    </row>
    <row r="253" spans="4:8" ht="78.75" customHeight="1">
      <c r="D253" s="1"/>
      <c r="E253" s="1"/>
      <c r="H253" s="1"/>
    </row>
    <row r="254" spans="4:8" ht="78.75" customHeight="1">
      <c r="D254" s="1"/>
      <c r="E254" s="1"/>
      <c r="H254" s="1"/>
    </row>
    <row r="255" spans="4:8" ht="78.75" customHeight="1">
      <c r="D255" s="1"/>
      <c r="E255" s="1"/>
      <c r="H255" s="1"/>
    </row>
    <row r="256" spans="4:8" ht="78.75" customHeight="1">
      <c r="D256" s="1"/>
      <c r="E256" s="1"/>
      <c r="H256" s="1"/>
    </row>
    <row r="257" spans="4:8" ht="78.75" customHeight="1">
      <c r="D257" s="1"/>
      <c r="E257" s="1"/>
      <c r="H257" s="1"/>
    </row>
    <row r="258" spans="4:8" ht="78.75" customHeight="1">
      <c r="D258" s="1"/>
      <c r="E258" s="1"/>
      <c r="H258" s="1"/>
    </row>
    <row r="259" spans="4:8" ht="78.75" customHeight="1">
      <c r="D259" s="1"/>
      <c r="E259" s="1"/>
      <c r="H259" s="1"/>
    </row>
    <row r="260" spans="4:8" ht="78.75" customHeight="1">
      <c r="D260" s="1"/>
      <c r="E260" s="1"/>
      <c r="H260" s="1"/>
    </row>
    <row r="261" spans="4:8" ht="78.75" customHeight="1">
      <c r="D261" s="1"/>
      <c r="E261" s="1"/>
      <c r="H261" s="1"/>
    </row>
    <row r="262" spans="4:8" ht="78.75" customHeight="1">
      <c r="D262" s="1"/>
      <c r="E262" s="1"/>
      <c r="H262" s="1"/>
    </row>
    <row r="263" spans="4:8" ht="78.75" customHeight="1">
      <c r="D263" s="1"/>
      <c r="E263" s="1"/>
      <c r="H263" s="1"/>
    </row>
    <row r="264" spans="4:8" ht="78.75" customHeight="1">
      <c r="D264" s="1"/>
      <c r="E264" s="1"/>
      <c r="H264" s="1"/>
    </row>
    <row r="265" spans="4:8" ht="78.75" customHeight="1">
      <c r="D265" s="1"/>
      <c r="E265" s="1"/>
      <c r="H265" s="1"/>
    </row>
    <row r="266" spans="4:8" ht="63" customHeight="1">
      <c r="D266" s="1"/>
      <c r="E266" s="1"/>
      <c r="H266" s="1"/>
    </row>
    <row r="267" spans="4:8" ht="63" customHeight="1">
      <c r="D267" s="1"/>
      <c r="E267" s="1"/>
      <c r="H267" s="1"/>
    </row>
    <row r="268" spans="4:8" ht="63" customHeight="1">
      <c r="D268" s="1"/>
      <c r="E268" s="1"/>
      <c r="H268" s="1"/>
    </row>
    <row r="269" spans="4:8" ht="63" customHeight="1">
      <c r="D269" s="1"/>
      <c r="E269" s="1"/>
      <c r="H269" s="1"/>
    </row>
    <row r="270" spans="4:8" ht="63" customHeight="1">
      <c r="D270" s="1"/>
      <c r="E270" s="1"/>
      <c r="H270" s="1"/>
    </row>
    <row r="271" spans="4:8" ht="63" customHeight="1">
      <c r="D271" s="1"/>
      <c r="E271" s="1"/>
      <c r="H271" s="1"/>
    </row>
    <row r="272" spans="4:8" ht="63" customHeight="1">
      <c r="D272" s="1"/>
      <c r="E272" s="1"/>
      <c r="H272" s="1"/>
    </row>
    <row r="273" spans="4:8" ht="63" customHeight="1">
      <c r="D273" s="1"/>
      <c r="E273" s="1"/>
      <c r="H273" s="1"/>
    </row>
    <row r="274" spans="4:8" ht="63" customHeight="1">
      <c r="D274" s="1"/>
      <c r="E274" s="1"/>
      <c r="H274" s="1"/>
    </row>
    <row r="275" spans="4:8" ht="63" customHeight="1">
      <c r="D275" s="1"/>
      <c r="E275" s="1"/>
      <c r="H275" s="1"/>
    </row>
    <row r="276" spans="4:8" ht="63" customHeight="1">
      <c r="D276" s="1"/>
      <c r="E276" s="1"/>
      <c r="H276" s="1"/>
    </row>
    <row r="277" spans="4:8" ht="63" customHeight="1">
      <c r="D277" s="1"/>
      <c r="E277" s="1"/>
      <c r="H277" s="1"/>
    </row>
    <row r="278" spans="4:8" ht="63" customHeight="1">
      <c r="D278" s="1"/>
      <c r="E278" s="1"/>
      <c r="H278" s="1"/>
    </row>
    <row r="279" spans="4:8" ht="63" customHeight="1">
      <c r="D279" s="1"/>
      <c r="E279" s="1"/>
      <c r="H279" s="1"/>
    </row>
    <row r="280" spans="4:8" ht="63" customHeight="1">
      <c r="D280" s="1"/>
      <c r="E280" s="1"/>
      <c r="H280" s="1"/>
    </row>
    <row r="281" spans="4:8" ht="63" customHeight="1">
      <c r="D281" s="1"/>
      <c r="E281" s="1"/>
      <c r="H281" s="1"/>
    </row>
    <row r="282" spans="4:8" ht="63" customHeight="1">
      <c r="D282" s="1"/>
      <c r="E282" s="1"/>
      <c r="H282" s="1"/>
    </row>
    <row r="283" spans="4:8" ht="78.75" customHeight="1">
      <c r="D283" s="1"/>
      <c r="E283" s="1"/>
      <c r="H283" s="1"/>
    </row>
    <row r="284" spans="4:8" ht="78.75" customHeight="1">
      <c r="D284" s="1"/>
      <c r="E284" s="1"/>
      <c r="H284" s="1"/>
    </row>
    <row r="285" spans="4:8" ht="78.75" customHeight="1">
      <c r="D285" s="1"/>
      <c r="E285" s="1"/>
      <c r="H285" s="1"/>
    </row>
    <row r="286" spans="4:8" ht="78.75" customHeight="1">
      <c r="D286" s="1"/>
      <c r="E286" s="1"/>
      <c r="H286" s="1"/>
    </row>
    <row r="287" spans="4:8" ht="78.75" customHeight="1">
      <c r="D287" s="1"/>
      <c r="E287" s="1"/>
      <c r="H287" s="1"/>
    </row>
    <row r="288" spans="4:8" ht="78.75" customHeight="1">
      <c r="D288" s="1"/>
      <c r="E288" s="1"/>
      <c r="H288" s="1"/>
    </row>
    <row r="289" spans="4:8" ht="78.75" customHeight="1">
      <c r="D289" s="1"/>
      <c r="E289" s="1"/>
      <c r="H289" s="1"/>
    </row>
    <row r="290" spans="4:8" ht="78.75" customHeight="1">
      <c r="D290" s="1"/>
      <c r="E290" s="1"/>
      <c r="H290" s="1"/>
    </row>
    <row r="291" spans="4:8" ht="78.75" customHeight="1">
      <c r="D291" s="1"/>
      <c r="E291" s="1"/>
      <c r="H291" s="1"/>
    </row>
    <row r="292" spans="4:8" ht="78.75" customHeight="1">
      <c r="D292" s="1"/>
      <c r="E292" s="1"/>
      <c r="H292" s="1"/>
    </row>
    <row r="293" spans="4:8" ht="78.75" customHeight="1">
      <c r="D293" s="1"/>
      <c r="E293" s="1"/>
      <c r="H293" s="1"/>
    </row>
    <row r="294" spans="4:8" ht="78.75" customHeight="1">
      <c r="D294" s="1"/>
      <c r="E294" s="1"/>
      <c r="H294" s="1"/>
    </row>
    <row r="295" spans="4:8" ht="78.75" customHeight="1">
      <c r="D295" s="1"/>
      <c r="E295" s="1"/>
      <c r="H295" s="1"/>
    </row>
    <row r="296" spans="4:8" ht="78.75" customHeight="1">
      <c r="D296" s="1"/>
      <c r="E296" s="1"/>
      <c r="H296" s="1"/>
    </row>
    <row r="297" spans="4:8" ht="78.75" customHeight="1">
      <c r="D297" s="1"/>
      <c r="E297" s="1"/>
      <c r="H297" s="1"/>
    </row>
    <row r="298" spans="4:8" ht="63" customHeight="1">
      <c r="D298" s="1"/>
      <c r="E298" s="1"/>
      <c r="H298" s="1"/>
    </row>
    <row r="299" spans="4:8" ht="63" customHeight="1">
      <c r="D299" s="1"/>
      <c r="E299" s="1"/>
      <c r="H299" s="1"/>
    </row>
    <row r="300" spans="4:8" ht="63" customHeight="1">
      <c r="D300" s="1"/>
      <c r="E300" s="1"/>
      <c r="H300" s="1"/>
    </row>
    <row r="301" spans="4:8" ht="63" customHeight="1">
      <c r="D301" s="1"/>
      <c r="E301" s="1"/>
      <c r="H301" s="1"/>
    </row>
    <row r="302" spans="4:8" ht="63" customHeight="1">
      <c r="D302" s="1"/>
      <c r="E302" s="1"/>
      <c r="H302" s="1"/>
    </row>
    <row r="303" spans="4:8" ht="63" customHeight="1">
      <c r="D303" s="1"/>
      <c r="E303" s="1"/>
      <c r="H303" s="1"/>
    </row>
    <row r="304" spans="4:8" ht="63" customHeight="1">
      <c r="D304" s="1"/>
      <c r="E304" s="1"/>
      <c r="H304" s="1"/>
    </row>
    <row r="305" spans="4:8" ht="63" customHeight="1">
      <c r="D305" s="1"/>
      <c r="E305" s="1"/>
      <c r="H305" s="1"/>
    </row>
    <row r="306" spans="4:8" ht="63" customHeight="1">
      <c r="D306" s="1"/>
      <c r="E306" s="1"/>
      <c r="H306" s="1"/>
    </row>
    <row r="307" spans="4:8" ht="63" customHeight="1">
      <c r="D307" s="1"/>
      <c r="E307" s="1"/>
      <c r="H307" s="1"/>
    </row>
    <row r="308" spans="4:8" ht="63" customHeight="1">
      <c r="D308" s="1"/>
      <c r="E308" s="1"/>
      <c r="H308" s="1"/>
    </row>
    <row r="309" spans="4:8" ht="63" customHeight="1">
      <c r="D309" s="1"/>
      <c r="E309" s="1"/>
      <c r="H309" s="1"/>
    </row>
    <row r="310" spans="4:8" ht="63" customHeight="1">
      <c r="D310" s="1"/>
      <c r="E310" s="1"/>
      <c r="H310" s="1"/>
    </row>
    <row r="311" spans="4:8" ht="63" customHeight="1">
      <c r="D311" s="1"/>
      <c r="E311" s="1"/>
      <c r="H311" s="1"/>
    </row>
    <row r="312" spans="4:8" ht="63" customHeight="1">
      <c r="D312" s="1"/>
      <c r="E312" s="1"/>
      <c r="H312" s="1"/>
    </row>
    <row r="313" spans="4:8" ht="63" customHeight="1">
      <c r="D313" s="1"/>
      <c r="E313" s="1"/>
      <c r="H313" s="1"/>
    </row>
    <row r="314" spans="4:8" ht="63" customHeight="1">
      <c r="D314" s="1"/>
      <c r="E314" s="1"/>
      <c r="H314" s="1"/>
    </row>
    <row r="315" spans="4:8" ht="63" customHeight="1">
      <c r="D315" s="1"/>
      <c r="E315" s="1"/>
      <c r="H315" s="1"/>
    </row>
    <row r="316" spans="4:8" ht="63" customHeight="1">
      <c r="D316" s="1"/>
      <c r="E316" s="1"/>
      <c r="H316" s="1"/>
    </row>
    <row r="317" spans="4:8" ht="63" customHeight="1">
      <c r="D317" s="1"/>
      <c r="E317" s="1"/>
      <c r="H317" s="1"/>
    </row>
    <row r="318" spans="4:8" ht="63" customHeight="1">
      <c r="D318" s="1"/>
      <c r="E318" s="1"/>
      <c r="H318" s="1"/>
    </row>
    <row r="319" spans="4:8" ht="63" customHeight="1">
      <c r="D319" s="1"/>
      <c r="E319" s="1"/>
      <c r="H319" s="1"/>
    </row>
    <row r="320" spans="4:8" ht="63" customHeight="1">
      <c r="D320" s="1"/>
      <c r="E320" s="1"/>
      <c r="H320" s="1"/>
    </row>
    <row r="321" spans="4:8" ht="63" customHeight="1">
      <c r="D321" s="1"/>
      <c r="E321" s="1"/>
      <c r="H321" s="1"/>
    </row>
    <row r="322" spans="4:8" ht="63" customHeight="1">
      <c r="D322" s="1"/>
      <c r="E322" s="1"/>
      <c r="H322" s="1"/>
    </row>
    <row r="323" spans="4:8" ht="63" customHeight="1">
      <c r="D323" s="1"/>
      <c r="E323" s="1"/>
      <c r="H323" s="1"/>
    </row>
    <row r="324" spans="4:8" ht="63" customHeight="1">
      <c r="D324" s="1"/>
      <c r="E324" s="1"/>
      <c r="H324" s="1"/>
    </row>
    <row r="325" spans="4:8" ht="63" customHeight="1">
      <c r="D325" s="1"/>
      <c r="E325" s="1"/>
      <c r="H325" s="1"/>
    </row>
    <row r="326" spans="4:8" ht="63" customHeight="1">
      <c r="D326" s="1"/>
      <c r="E326" s="1"/>
      <c r="H326" s="1"/>
    </row>
    <row r="327" spans="4:8" ht="63" customHeight="1">
      <c r="D327" s="1"/>
      <c r="E327" s="1"/>
      <c r="H327" s="1"/>
    </row>
    <row r="328" spans="4:8" ht="63" customHeight="1">
      <c r="D328" s="1"/>
      <c r="E328" s="1"/>
      <c r="H328" s="1"/>
    </row>
    <row r="329" spans="4:8" ht="63" customHeight="1">
      <c r="D329" s="1"/>
      <c r="E329" s="1"/>
      <c r="H329" s="1"/>
    </row>
    <row r="330" spans="4:8" ht="63" customHeight="1">
      <c r="D330" s="1"/>
      <c r="E330" s="1"/>
      <c r="H330" s="1"/>
    </row>
    <row r="331" spans="4:8" ht="63" customHeight="1">
      <c r="D331" s="1"/>
      <c r="E331" s="1"/>
      <c r="H331" s="1"/>
    </row>
    <row r="332" spans="4:8" ht="63" customHeight="1">
      <c r="D332" s="1"/>
      <c r="E332" s="1"/>
      <c r="H332" s="1"/>
    </row>
    <row r="333" spans="4:8" ht="63" customHeight="1">
      <c r="D333" s="1"/>
      <c r="E333" s="1"/>
      <c r="H333" s="1"/>
    </row>
    <row r="334" spans="4:8" ht="63" customHeight="1">
      <c r="D334" s="1"/>
      <c r="E334" s="1"/>
      <c r="H334" s="1"/>
    </row>
    <row r="335" spans="4:8" ht="63" customHeight="1">
      <c r="D335" s="1"/>
      <c r="E335" s="1"/>
      <c r="H335" s="1"/>
    </row>
    <row r="336" spans="4:8" ht="63" customHeight="1">
      <c r="D336" s="1"/>
      <c r="E336" s="1"/>
      <c r="H336" s="1"/>
    </row>
    <row r="337" spans="4:8" ht="63" customHeight="1">
      <c r="D337" s="1"/>
      <c r="E337" s="1"/>
      <c r="H337" s="1"/>
    </row>
    <row r="338" spans="4:8" ht="63" customHeight="1">
      <c r="D338" s="1"/>
      <c r="E338" s="1"/>
      <c r="H338" s="1"/>
    </row>
    <row r="339" spans="4:8" ht="63" customHeight="1">
      <c r="D339" s="1"/>
      <c r="E339" s="1"/>
      <c r="H339" s="1"/>
    </row>
    <row r="340" spans="4:8" ht="63" customHeight="1">
      <c r="D340" s="1"/>
      <c r="E340" s="1"/>
      <c r="H340" s="1"/>
    </row>
    <row r="341" spans="4:8" ht="63" customHeight="1">
      <c r="D341" s="1"/>
      <c r="E341" s="1"/>
      <c r="H341" s="1"/>
    </row>
    <row r="342" spans="4:8" ht="63" customHeight="1">
      <c r="D342" s="1"/>
      <c r="E342" s="1"/>
      <c r="H342" s="1"/>
    </row>
    <row r="343" spans="4:8" ht="63" customHeight="1">
      <c r="D343" s="1"/>
      <c r="E343" s="1"/>
      <c r="H343" s="1"/>
    </row>
    <row r="344" spans="4:8" ht="63" customHeight="1">
      <c r="D344" s="1"/>
      <c r="E344" s="1"/>
      <c r="H344" s="1"/>
    </row>
    <row r="345" spans="4:8" ht="63" customHeight="1">
      <c r="D345" s="1"/>
      <c r="E345" s="1"/>
      <c r="H345" s="1"/>
    </row>
    <row r="346" spans="4:8" ht="63" customHeight="1">
      <c r="D346" s="1"/>
      <c r="E346" s="1"/>
      <c r="H346" s="1"/>
    </row>
    <row r="347" spans="4:8" ht="63" customHeight="1">
      <c r="D347" s="1"/>
      <c r="E347" s="1"/>
      <c r="H347" s="1"/>
    </row>
    <row r="348" spans="4:8" ht="63" customHeight="1">
      <c r="D348" s="1"/>
      <c r="E348" s="1"/>
      <c r="H348" s="1"/>
    </row>
    <row r="349" spans="4:8" ht="63" customHeight="1">
      <c r="D349" s="1"/>
      <c r="E349" s="1"/>
      <c r="H349" s="1"/>
    </row>
    <row r="350" spans="4:8" ht="63" customHeight="1">
      <c r="D350" s="1"/>
      <c r="E350" s="1"/>
      <c r="H350" s="1"/>
    </row>
    <row r="351" spans="4:8" ht="63" customHeight="1">
      <c r="D351" s="1"/>
      <c r="E351" s="1"/>
      <c r="H351" s="1"/>
    </row>
    <row r="352" spans="4:8" ht="63" customHeight="1">
      <c r="D352" s="1"/>
      <c r="E352" s="1"/>
      <c r="H352" s="1"/>
    </row>
    <row r="353" spans="4:8" ht="63" customHeight="1">
      <c r="D353" s="1"/>
      <c r="E353" s="1"/>
      <c r="H353" s="1"/>
    </row>
    <row r="354" spans="4:8" ht="63" customHeight="1">
      <c r="D354" s="1"/>
      <c r="E354" s="1"/>
      <c r="H354" s="1"/>
    </row>
    <row r="355" spans="4:8" ht="63" customHeight="1">
      <c r="D355" s="1"/>
      <c r="E355" s="1"/>
      <c r="H355" s="1"/>
    </row>
    <row r="356" spans="4:8" ht="63" customHeight="1">
      <c r="D356" s="1"/>
      <c r="E356" s="1"/>
      <c r="H356" s="1"/>
    </row>
    <row r="357" spans="4:8" ht="63" customHeight="1">
      <c r="D357" s="1"/>
      <c r="E357" s="1"/>
      <c r="H357" s="1"/>
    </row>
    <row r="358" spans="4:8" ht="63" customHeight="1">
      <c r="D358" s="1"/>
      <c r="E358" s="1"/>
      <c r="H358" s="1"/>
    </row>
    <row r="359" spans="4:8" ht="63" customHeight="1">
      <c r="D359" s="1"/>
      <c r="E359" s="1"/>
      <c r="H359" s="1"/>
    </row>
    <row r="360" spans="4:8" ht="63" customHeight="1">
      <c r="D360" s="1"/>
      <c r="E360" s="1"/>
      <c r="H360" s="1"/>
    </row>
    <row r="361" spans="4:8" ht="63" customHeight="1">
      <c r="D361" s="1"/>
      <c r="E361" s="1"/>
      <c r="H361" s="1"/>
    </row>
    <row r="362" spans="4:8" ht="63" customHeight="1">
      <c r="D362" s="1"/>
      <c r="E362" s="1"/>
      <c r="H362" s="1"/>
    </row>
    <row r="363" spans="4:8" ht="63" customHeight="1">
      <c r="D363" s="1"/>
      <c r="E363" s="1"/>
      <c r="H363" s="1"/>
    </row>
    <row r="364" spans="4:8" ht="63" customHeight="1">
      <c r="D364" s="1"/>
      <c r="E364" s="1"/>
      <c r="H364" s="1"/>
    </row>
    <row r="365" spans="4:8" ht="63" customHeight="1">
      <c r="D365" s="1"/>
      <c r="E365" s="1"/>
      <c r="H365" s="1"/>
    </row>
    <row r="366" spans="4:8" ht="63" customHeight="1">
      <c r="D366" s="1"/>
      <c r="E366" s="1"/>
      <c r="H366" s="1"/>
    </row>
    <row r="367" spans="4:8" ht="63" customHeight="1">
      <c r="D367" s="1"/>
      <c r="E367" s="1"/>
      <c r="H367" s="1"/>
    </row>
    <row r="368" spans="4:8" ht="63" customHeight="1">
      <c r="D368" s="1"/>
      <c r="E368" s="1"/>
      <c r="H368" s="1"/>
    </row>
    <row r="369" spans="4:8" ht="63" customHeight="1">
      <c r="D369" s="1"/>
      <c r="E369" s="1"/>
      <c r="H369" s="1"/>
    </row>
    <row r="370" spans="4:8" ht="63" customHeight="1">
      <c r="D370" s="1"/>
      <c r="E370" s="1"/>
      <c r="H370" s="1"/>
    </row>
    <row r="371" spans="4:8" ht="63" customHeight="1">
      <c r="D371" s="1"/>
      <c r="E371" s="1"/>
      <c r="H371" s="1"/>
    </row>
    <row r="372" spans="4:8" ht="63" customHeight="1">
      <c r="D372" s="1"/>
      <c r="E372" s="1"/>
      <c r="H372" s="1"/>
    </row>
    <row r="373" spans="4:8" ht="63" customHeight="1">
      <c r="D373" s="1"/>
      <c r="E373" s="1"/>
      <c r="H373" s="1"/>
    </row>
    <row r="374" spans="4:8" ht="63" customHeight="1">
      <c r="D374" s="1"/>
      <c r="E374" s="1"/>
      <c r="H374" s="1"/>
    </row>
    <row r="375" spans="4:8" ht="63" customHeight="1">
      <c r="D375" s="1"/>
      <c r="E375" s="1"/>
      <c r="H375" s="1"/>
    </row>
    <row r="376" spans="4:8" ht="63" customHeight="1">
      <c r="D376" s="1"/>
      <c r="E376" s="1"/>
      <c r="H376" s="1"/>
    </row>
    <row r="377" spans="4:8" ht="63" customHeight="1">
      <c r="D377" s="1"/>
      <c r="E377" s="1"/>
      <c r="H377" s="1"/>
    </row>
    <row r="378" spans="4:8" ht="63" customHeight="1">
      <c r="D378" s="1"/>
      <c r="E378" s="1"/>
      <c r="H378" s="1"/>
    </row>
    <row r="379" spans="4:8" ht="63" customHeight="1">
      <c r="D379" s="1"/>
      <c r="E379" s="1"/>
      <c r="H379" s="1"/>
    </row>
    <row r="380" spans="4:8" ht="63" customHeight="1">
      <c r="D380" s="1"/>
      <c r="E380" s="1"/>
      <c r="H380" s="1"/>
    </row>
    <row r="381" spans="4:8" ht="63" customHeight="1">
      <c r="D381" s="1"/>
      <c r="E381" s="1"/>
      <c r="H381" s="1"/>
    </row>
    <row r="382" spans="4:8" ht="63" customHeight="1">
      <c r="D382" s="1"/>
      <c r="E382" s="1"/>
      <c r="H382" s="1"/>
    </row>
    <row r="383" spans="4:8" ht="63" customHeight="1">
      <c r="D383" s="1"/>
      <c r="E383" s="1"/>
      <c r="H383" s="1"/>
    </row>
    <row r="384" spans="4:8" ht="63" customHeight="1">
      <c r="D384" s="1"/>
      <c r="E384" s="1"/>
      <c r="H384" s="1"/>
    </row>
    <row r="385" spans="4:8" ht="63" customHeight="1">
      <c r="D385" s="1"/>
      <c r="E385" s="1"/>
      <c r="H385" s="1"/>
    </row>
    <row r="386" spans="4:8" ht="63" customHeight="1">
      <c r="D386" s="1"/>
      <c r="E386" s="1"/>
      <c r="H386" s="1"/>
    </row>
    <row r="387" spans="4:8" ht="63" customHeight="1">
      <c r="D387" s="1"/>
      <c r="E387" s="1"/>
      <c r="H387" s="1"/>
    </row>
    <row r="388" spans="4:8" ht="63" customHeight="1">
      <c r="D388" s="1"/>
      <c r="E388" s="1"/>
      <c r="H388" s="1"/>
    </row>
    <row r="389" spans="4:8" ht="63" customHeight="1">
      <c r="D389" s="1"/>
      <c r="E389" s="1"/>
      <c r="H389" s="1"/>
    </row>
    <row r="390" spans="4:8" ht="63" customHeight="1">
      <c r="D390" s="1"/>
      <c r="E390" s="1"/>
      <c r="H390" s="1"/>
    </row>
    <row r="391" spans="4:8" ht="63" customHeight="1">
      <c r="D391" s="1"/>
      <c r="E391" s="1"/>
      <c r="H391" s="1"/>
    </row>
    <row r="392" spans="4:8" ht="63" customHeight="1">
      <c r="D392" s="1"/>
      <c r="E392" s="1"/>
      <c r="H392" s="1"/>
    </row>
    <row r="393" spans="4:8" ht="63" customHeight="1">
      <c r="D393" s="1"/>
      <c r="E393" s="1"/>
      <c r="H393" s="1"/>
    </row>
    <row r="394" spans="4:8" ht="63" customHeight="1">
      <c r="D394" s="1"/>
      <c r="E394" s="1"/>
      <c r="H394" s="1"/>
    </row>
    <row r="395" spans="4:8" ht="63" customHeight="1">
      <c r="D395" s="1"/>
      <c r="E395" s="1"/>
      <c r="H395" s="1"/>
    </row>
    <row r="396" spans="4:8" ht="63" customHeight="1">
      <c r="D396" s="1"/>
      <c r="E396" s="1"/>
      <c r="H396" s="1"/>
    </row>
    <row r="397" spans="4:8" ht="63" customHeight="1">
      <c r="D397" s="1"/>
      <c r="E397" s="1"/>
      <c r="H397" s="1"/>
    </row>
    <row r="398" spans="4:8" ht="63" customHeight="1">
      <c r="D398" s="1"/>
      <c r="E398" s="1"/>
      <c r="H398" s="1"/>
    </row>
    <row r="399" spans="4:8" ht="63" customHeight="1">
      <c r="D399" s="1"/>
      <c r="E399" s="1"/>
      <c r="H399" s="1"/>
    </row>
    <row r="400" spans="4:8" ht="63" customHeight="1">
      <c r="D400" s="1"/>
      <c r="E400" s="1"/>
      <c r="H400" s="1"/>
    </row>
    <row r="401" spans="4:8" ht="63" customHeight="1">
      <c r="D401" s="1"/>
      <c r="E401" s="1"/>
      <c r="H401" s="1"/>
    </row>
    <row r="402" spans="4:8" ht="63" customHeight="1">
      <c r="D402" s="1"/>
      <c r="E402" s="1"/>
      <c r="H402" s="1"/>
    </row>
    <row r="403" spans="4:8" ht="63" customHeight="1">
      <c r="D403" s="1"/>
      <c r="E403" s="1"/>
      <c r="H403" s="1"/>
    </row>
    <row r="404" spans="4:8" ht="63" customHeight="1">
      <c r="D404" s="1"/>
      <c r="E404" s="1"/>
      <c r="H404" s="1"/>
    </row>
    <row r="405" spans="4:8" ht="63" customHeight="1">
      <c r="D405" s="1"/>
      <c r="E405" s="1"/>
      <c r="H405" s="1"/>
    </row>
    <row r="406" spans="4:8" ht="63" customHeight="1">
      <c r="D406" s="1"/>
      <c r="E406" s="1"/>
      <c r="H406" s="1"/>
    </row>
    <row r="407" spans="4:8" ht="63" customHeight="1">
      <c r="D407" s="1"/>
      <c r="E407" s="1"/>
      <c r="H407" s="1"/>
    </row>
    <row r="408" spans="4:8" ht="63" customHeight="1">
      <c r="D408" s="1"/>
      <c r="E408" s="1"/>
      <c r="H408" s="1"/>
    </row>
    <row r="409" spans="4:8" ht="63" customHeight="1">
      <c r="D409" s="1"/>
      <c r="E409" s="1"/>
      <c r="H409" s="1"/>
    </row>
    <row r="410" spans="4:8" ht="63" customHeight="1">
      <c r="D410" s="1"/>
      <c r="E410" s="1"/>
      <c r="H410" s="1"/>
    </row>
    <row r="411" spans="4:8" ht="63" customHeight="1">
      <c r="D411" s="1"/>
      <c r="E411" s="1"/>
      <c r="H411" s="1"/>
    </row>
    <row r="412" spans="4:8" ht="63" customHeight="1">
      <c r="D412" s="1"/>
      <c r="E412" s="1"/>
      <c r="H412" s="1"/>
    </row>
    <row r="413" spans="4:8" ht="63" customHeight="1">
      <c r="D413" s="1"/>
      <c r="E413" s="1"/>
      <c r="H413" s="1"/>
    </row>
    <row r="414" spans="4:8" ht="15">
      <c r="D414" s="1"/>
      <c r="E414" s="1"/>
      <c r="H414" s="1"/>
    </row>
    <row r="415" spans="4:8" ht="15">
      <c r="D415" s="1"/>
      <c r="E415" s="1"/>
      <c r="H415" s="1"/>
    </row>
    <row r="416" spans="4:8" ht="15">
      <c r="D416" s="1"/>
      <c r="E416" s="1"/>
      <c r="H416" s="1"/>
    </row>
    <row r="417" spans="4:8" ht="15">
      <c r="D417" s="1"/>
      <c r="E417" s="1"/>
      <c r="H417" s="1"/>
    </row>
    <row r="418" spans="4:8" ht="15">
      <c r="D418" s="1"/>
      <c r="E418" s="1"/>
      <c r="H418" s="1"/>
    </row>
    <row r="419" spans="4:8" ht="15">
      <c r="D419" s="1"/>
      <c r="E419" s="1"/>
      <c r="H419" s="1"/>
    </row>
    <row r="420" spans="4:8" ht="64.5" customHeight="1">
      <c r="D420" s="1"/>
      <c r="E420" s="1"/>
      <c r="H420" s="1"/>
    </row>
    <row r="421" spans="4:8" ht="64.5" customHeight="1">
      <c r="D421" s="1"/>
      <c r="E421" s="1"/>
      <c r="H421" s="1"/>
    </row>
    <row r="422" spans="4:8" ht="64.5" customHeight="1">
      <c r="D422" s="1"/>
      <c r="E422" s="1"/>
      <c r="H422" s="1"/>
    </row>
    <row r="423" spans="4:8" ht="64.5" customHeight="1">
      <c r="D423" s="1"/>
      <c r="E423" s="1"/>
      <c r="H423" s="1"/>
    </row>
    <row r="424" spans="4:8" ht="64.5" customHeight="1">
      <c r="D424" s="1"/>
      <c r="E424" s="1"/>
      <c r="H424" s="1"/>
    </row>
    <row r="425" spans="4:8" ht="64.5" customHeight="1">
      <c r="D425" s="1"/>
      <c r="E425" s="1"/>
      <c r="H425" s="1"/>
    </row>
    <row r="426" spans="4:8" ht="64.5" customHeight="1">
      <c r="D426" s="1"/>
      <c r="E426" s="1"/>
      <c r="H426" s="1"/>
    </row>
    <row r="427" spans="4:8" ht="64.5" customHeight="1">
      <c r="D427" s="1"/>
      <c r="E427" s="1"/>
      <c r="H427" s="1"/>
    </row>
    <row r="428" spans="4:8" ht="64.5" customHeight="1">
      <c r="D428" s="1"/>
      <c r="E428" s="1"/>
      <c r="H428" s="1"/>
    </row>
    <row r="429" spans="4:8" ht="64.5" customHeight="1">
      <c r="D429" s="1"/>
      <c r="E429" s="1"/>
      <c r="H429" s="1"/>
    </row>
    <row r="430" spans="4:8" ht="64.5" customHeight="1">
      <c r="D430" s="1"/>
      <c r="E430" s="1"/>
      <c r="H430" s="1"/>
    </row>
    <row r="431" spans="4:8" ht="64.5" customHeight="1">
      <c r="D431" s="1"/>
      <c r="E431" s="1"/>
      <c r="H431" s="1"/>
    </row>
    <row r="432" spans="4:8" ht="64.5" customHeight="1">
      <c r="D432" s="1"/>
      <c r="E432" s="1"/>
      <c r="H432" s="1"/>
    </row>
    <row r="433" spans="4:8" ht="64.5" customHeight="1">
      <c r="D433" s="1"/>
      <c r="E433" s="1"/>
      <c r="H433" s="1"/>
    </row>
    <row r="434" spans="4:8" ht="64.5" customHeight="1">
      <c r="D434" s="1"/>
      <c r="E434" s="1"/>
      <c r="H434" s="1"/>
    </row>
    <row r="435" spans="4:8" ht="64.5" customHeight="1">
      <c r="D435" s="1"/>
      <c r="E435" s="1"/>
      <c r="H435" s="1"/>
    </row>
    <row r="436" spans="4:8" ht="64.5" customHeight="1">
      <c r="D436" s="1"/>
      <c r="E436" s="1"/>
      <c r="H436" s="1"/>
    </row>
    <row r="437" spans="4:8" ht="64.5" customHeight="1">
      <c r="D437" s="1"/>
      <c r="E437" s="1"/>
      <c r="H437" s="1"/>
    </row>
    <row r="438" spans="4:8" ht="64.5" customHeight="1">
      <c r="D438" s="1"/>
      <c r="E438" s="1"/>
      <c r="H438" s="1"/>
    </row>
    <row r="439" spans="4:8" ht="64.5" customHeight="1">
      <c r="D439" s="1"/>
      <c r="E439" s="1"/>
      <c r="H439" s="1"/>
    </row>
    <row r="440" spans="4:8" ht="64.5" customHeight="1">
      <c r="D440" s="1"/>
      <c r="E440" s="1"/>
      <c r="H440" s="1"/>
    </row>
    <row r="441" spans="4:8" ht="64.5" customHeight="1">
      <c r="D441" s="1"/>
      <c r="E441" s="1"/>
      <c r="H441" s="1"/>
    </row>
    <row r="442" spans="4:8" ht="64.5" customHeight="1">
      <c r="D442" s="1"/>
      <c r="E442" s="1"/>
      <c r="H442" s="1"/>
    </row>
    <row r="443" spans="4:8" ht="64.5" customHeight="1">
      <c r="D443" s="1"/>
      <c r="E443" s="1"/>
      <c r="H443" s="1"/>
    </row>
    <row r="444" spans="4:8" ht="64.5" customHeight="1">
      <c r="D444" s="1"/>
      <c r="E444" s="1"/>
      <c r="H444" s="1"/>
    </row>
    <row r="445" spans="4:8" ht="64.5" customHeight="1">
      <c r="D445" s="1"/>
      <c r="E445" s="1"/>
      <c r="H445" s="1"/>
    </row>
    <row r="446" spans="4:8" ht="66.75" customHeight="1">
      <c r="D446" s="1"/>
      <c r="E446" s="1"/>
      <c r="H446" s="1"/>
    </row>
    <row r="447" spans="4:8" ht="66.75" customHeight="1">
      <c r="D447" s="1"/>
      <c r="E447" s="1"/>
      <c r="H447" s="1"/>
    </row>
    <row r="448" spans="4:8" ht="66.75" customHeight="1">
      <c r="D448" s="1"/>
      <c r="E448" s="1"/>
      <c r="H448" s="1"/>
    </row>
    <row r="449" spans="4:8" ht="66.75" customHeight="1">
      <c r="D449" s="1"/>
      <c r="E449" s="1"/>
      <c r="H449" s="1"/>
    </row>
    <row r="450" spans="4:8" ht="66.75" customHeight="1">
      <c r="D450" s="1"/>
      <c r="E450" s="1"/>
      <c r="H450" s="1"/>
    </row>
    <row r="451" spans="4:8" ht="67.5" customHeight="1">
      <c r="D451" s="1"/>
      <c r="E451" s="1"/>
      <c r="H451" s="1"/>
    </row>
    <row r="452" spans="4:8" ht="67.5" customHeight="1">
      <c r="D452" s="1"/>
      <c r="E452" s="1"/>
      <c r="H452" s="1"/>
    </row>
    <row r="453" spans="4:8" ht="67.5" customHeight="1">
      <c r="D453" s="1"/>
      <c r="E453" s="1"/>
      <c r="H453" s="1"/>
    </row>
    <row r="454" spans="4:8" ht="67.5" customHeight="1">
      <c r="D454" s="1"/>
      <c r="E454" s="1"/>
      <c r="H454" s="1"/>
    </row>
    <row r="455" spans="4:8" ht="67.5" customHeight="1">
      <c r="D455" s="1"/>
      <c r="E455" s="1"/>
      <c r="H455" s="1"/>
    </row>
    <row r="456" spans="4:8" ht="67.5" customHeight="1">
      <c r="D456" s="1"/>
      <c r="E456" s="1"/>
      <c r="H456" s="1"/>
    </row>
    <row r="457" spans="4:8" ht="75" customHeight="1">
      <c r="D457" s="1"/>
      <c r="E457" s="1"/>
      <c r="H457" s="1"/>
    </row>
    <row r="458" spans="4:8" ht="75" customHeight="1">
      <c r="D458" s="1"/>
      <c r="E458" s="1"/>
      <c r="H458" s="1"/>
    </row>
    <row r="459" spans="4:8" ht="66" customHeight="1">
      <c r="D459" s="1"/>
      <c r="E459" s="1"/>
      <c r="H459" s="1"/>
    </row>
    <row r="460" spans="4:8" ht="66" customHeight="1">
      <c r="D460" s="1"/>
      <c r="E460" s="1"/>
      <c r="H460" s="1"/>
    </row>
    <row r="461" spans="4:8" ht="66" customHeight="1">
      <c r="D461" s="1"/>
      <c r="E461" s="1"/>
      <c r="H461" s="1"/>
    </row>
    <row r="462" spans="4:8" ht="66" customHeight="1">
      <c r="D462" s="1"/>
      <c r="E462" s="1"/>
      <c r="H462" s="1"/>
    </row>
    <row r="463" spans="4:8" ht="66" customHeight="1">
      <c r="D463" s="1"/>
      <c r="E463" s="1"/>
      <c r="H463" s="1"/>
    </row>
    <row r="464" spans="4:8" ht="66" customHeight="1">
      <c r="D464" s="1"/>
      <c r="E464" s="1"/>
      <c r="H464" s="1"/>
    </row>
    <row r="465" spans="4:8" ht="66" customHeight="1">
      <c r="D465" s="1"/>
      <c r="E465" s="1"/>
      <c r="H465" s="1"/>
    </row>
    <row r="466" spans="4:8" ht="66" customHeight="1">
      <c r="D466" s="1"/>
      <c r="E466" s="1"/>
      <c r="H466" s="1"/>
    </row>
    <row r="467" spans="4:8" ht="66" customHeight="1">
      <c r="D467" s="1"/>
      <c r="E467" s="1"/>
      <c r="H467" s="1"/>
    </row>
    <row r="468" spans="4:8" ht="66" customHeight="1">
      <c r="D468" s="1"/>
      <c r="E468" s="1"/>
      <c r="H468" s="1"/>
    </row>
    <row r="469" spans="4:8" ht="66" customHeight="1">
      <c r="D469" s="1"/>
      <c r="E469" s="1"/>
      <c r="H469" s="1"/>
    </row>
    <row r="470" spans="4:8" ht="74.25" customHeight="1">
      <c r="D470" s="1"/>
      <c r="E470" s="1"/>
      <c r="H470" s="1"/>
    </row>
    <row r="471" spans="4:8" ht="74.25" customHeight="1">
      <c r="D471" s="1"/>
      <c r="E471" s="1"/>
      <c r="H471" s="1"/>
    </row>
    <row r="472" spans="4:8" ht="73.5" customHeight="1">
      <c r="D472" s="1"/>
      <c r="E472" s="1"/>
      <c r="H472" s="1"/>
    </row>
    <row r="473" spans="4:8" ht="73.5" customHeight="1">
      <c r="D473" s="1"/>
      <c r="E473" s="1"/>
      <c r="H473" s="1"/>
    </row>
    <row r="474" spans="4:8" ht="69" customHeight="1">
      <c r="D474" s="1"/>
      <c r="E474" s="1"/>
      <c r="H474" s="1"/>
    </row>
    <row r="475" spans="4:8" ht="47.25" customHeight="1">
      <c r="D475" s="1"/>
      <c r="E475" s="1"/>
      <c r="H475" s="1"/>
    </row>
    <row r="476" spans="4:8" ht="47.25" customHeight="1">
      <c r="D476" s="1"/>
      <c r="E476" s="1"/>
      <c r="H476" s="1"/>
    </row>
    <row r="477" spans="4:8" ht="47.25" customHeight="1">
      <c r="D477" s="1"/>
      <c r="E477" s="1"/>
      <c r="H477" s="1"/>
    </row>
    <row r="478" spans="4:8" ht="47.25" customHeight="1">
      <c r="D478" s="1"/>
      <c r="E478" s="1"/>
      <c r="H478" s="1"/>
    </row>
    <row r="479" spans="4:8" ht="47.25" customHeight="1">
      <c r="D479" s="1"/>
      <c r="E479" s="1"/>
      <c r="H479" s="1"/>
    </row>
    <row r="480" spans="4:8" ht="47.25" customHeight="1">
      <c r="D480" s="1"/>
      <c r="E480" s="1"/>
      <c r="H480" s="1"/>
    </row>
    <row r="481" spans="4:8" ht="47.25" customHeight="1">
      <c r="D481" s="1"/>
      <c r="E481" s="1"/>
      <c r="H481" s="1"/>
    </row>
    <row r="482" spans="4:8" ht="47.25" customHeight="1">
      <c r="D482" s="1"/>
      <c r="E482" s="1"/>
      <c r="H482" s="1"/>
    </row>
    <row r="483" spans="4:8" ht="47.25" customHeight="1">
      <c r="D483" s="1"/>
      <c r="E483" s="1"/>
      <c r="H483" s="1"/>
    </row>
    <row r="484" spans="4:8" ht="47.25" customHeight="1">
      <c r="D484" s="1"/>
      <c r="E484" s="1"/>
      <c r="H484" s="1"/>
    </row>
    <row r="485" spans="4:8" ht="47.25" customHeight="1">
      <c r="D485" s="1"/>
      <c r="E485" s="1"/>
      <c r="H485" s="1"/>
    </row>
    <row r="486" spans="4:8" ht="47.25" customHeight="1">
      <c r="D486" s="1"/>
      <c r="E486" s="1"/>
      <c r="H486" s="1"/>
    </row>
    <row r="487" spans="4:8" ht="47.25" customHeight="1">
      <c r="D487" s="1"/>
      <c r="E487" s="1"/>
      <c r="H487" s="1"/>
    </row>
    <row r="488" spans="4:8" ht="47.25" customHeight="1">
      <c r="D488" s="1"/>
      <c r="E488" s="1"/>
      <c r="H488" s="1"/>
    </row>
    <row r="489" spans="4:8" ht="63" customHeight="1">
      <c r="D489" s="1"/>
      <c r="E489" s="1"/>
      <c r="H489" s="1"/>
    </row>
    <row r="490" spans="4:8" ht="47.25" customHeight="1">
      <c r="D490" s="1"/>
      <c r="E490" s="1"/>
      <c r="H490" s="1"/>
    </row>
    <row r="491" spans="4:8" ht="31.5" customHeight="1">
      <c r="D491" s="1"/>
      <c r="E491" s="1"/>
      <c r="H491" s="1"/>
    </row>
    <row r="492" spans="4:8" ht="31.5" customHeight="1">
      <c r="D492" s="1"/>
      <c r="E492" s="1"/>
      <c r="H492" s="1"/>
    </row>
    <row r="493" spans="4:8" ht="31.5" customHeight="1">
      <c r="D493" s="1"/>
      <c r="E493" s="1"/>
      <c r="H493" s="1"/>
    </row>
    <row r="494" spans="4:8" ht="31.5" customHeight="1">
      <c r="D494" s="1"/>
      <c r="E494" s="1"/>
      <c r="H494" s="1"/>
    </row>
    <row r="495" spans="4:8" ht="47.25" customHeight="1">
      <c r="D495" s="1"/>
      <c r="E495" s="1"/>
      <c r="H495" s="1"/>
    </row>
    <row r="496" spans="4:8" ht="31.5" customHeight="1">
      <c r="D496" s="1"/>
      <c r="E496" s="1"/>
      <c r="H496" s="1"/>
    </row>
    <row r="497" spans="4:8" ht="31.5" customHeight="1">
      <c r="D497" s="1"/>
      <c r="E497" s="1"/>
      <c r="H497" s="1"/>
    </row>
    <row r="498" spans="4:8" ht="47.25" customHeight="1">
      <c r="D498" s="1"/>
      <c r="E498" s="1"/>
      <c r="H498" s="1"/>
    </row>
    <row r="499" spans="4:8" ht="47.25" customHeight="1">
      <c r="D499" s="1"/>
      <c r="E499" s="1"/>
      <c r="H499" s="1"/>
    </row>
    <row r="500" spans="4:8" ht="47.25" customHeight="1">
      <c r="D500" s="1"/>
      <c r="E500" s="1"/>
      <c r="H500" s="1"/>
    </row>
    <row r="501" spans="4:8" ht="47.25" customHeight="1">
      <c r="D501" s="1"/>
      <c r="E501" s="1"/>
      <c r="H501" s="1"/>
    </row>
    <row r="502" spans="4:8" ht="47.25" customHeight="1">
      <c r="D502" s="1"/>
      <c r="E502" s="1"/>
      <c r="H502" s="1"/>
    </row>
    <row r="503" spans="4:8" ht="47.25" customHeight="1">
      <c r="D503" s="1"/>
      <c r="E503" s="1"/>
      <c r="H503" s="1"/>
    </row>
    <row r="504" spans="4:8" ht="47.25" customHeight="1">
      <c r="D504" s="1"/>
      <c r="E504" s="1"/>
      <c r="H504" s="1"/>
    </row>
    <row r="505" spans="4:8" ht="47.25" customHeight="1">
      <c r="D505" s="1"/>
      <c r="E505" s="1"/>
      <c r="H505" s="1"/>
    </row>
    <row r="506" spans="4:8" ht="47.25" customHeight="1">
      <c r="D506" s="1"/>
      <c r="E506" s="1"/>
      <c r="H506" s="1"/>
    </row>
    <row r="507" spans="4:8" ht="47.25" customHeight="1">
      <c r="D507" s="1"/>
      <c r="E507" s="1"/>
      <c r="H507" s="1"/>
    </row>
    <row r="508" spans="4:8" ht="47.25" customHeight="1">
      <c r="D508" s="1"/>
      <c r="E508" s="1"/>
      <c r="H508" s="1"/>
    </row>
    <row r="509" spans="4:8" ht="47.25" customHeight="1">
      <c r="D509" s="1"/>
      <c r="E509" s="1"/>
      <c r="H509" s="1"/>
    </row>
    <row r="510" spans="4:8" ht="47.25" customHeight="1">
      <c r="D510" s="1"/>
      <c r="E510" s="1"/>
      <c r="H510" s="1"/>
    </row>
    <row r="511" spans="4:8" ht="63" customHeight="1">
      <c r="D511" s="1"/>
      <c r="E511" s="1"/>
      <c r="H511" s="1"/>
    </row>
    <row r="512" spans="4:8" ht="47.25" customHeight="1">
      <c r="D512" s="1"/>
      <c r="E512" s="1"/>
      <c r="H512" s="1"/>
    </row>
    <row r="513" spans="4:8" ht="47.25" customHeight="1">
      <c r="D513" s="1"/>
      <c r="E513" s="1"/>
      <c r="H513" s="1"/>
    </row>
    <row r="514" spans="4:8" ht="47.25" customHeight="1">
      <c r="D514" s="1"/>
      <c r="E514" s="1"/>
      <c r="H514" s="1"/>
    </row>
    <row r="515" spans="4:8" ht="47.25" customHeight="1">
      <c r="D515" s="1"/>
      <c r="E515" s="1"/>
      <c r="H515" s="1"/>
    </row>
    <row r="516" spans="4:8" ht="47.25" customHeight="1">
      <c r="D516" s="1"/>
      <c r="E516" s="1"/>
      <c r="H516" s="1"/>
    </row>
    <row r="517" spans="4:8" ht="63" customHeight="1">
      <c r="D517" s="1"/>
      <c r="E517" s="1"/>
      <c r="H517" s="1"/>
    </row>
    <row r="518" spans="4:8" ht="47.25" customHeight="1">
      <c r="D518" s="1"/>
      <c r="E518" s="1"/>
      <c r="H518" s="1"/>
    </row>
    <row r="519" spans="4:8" ht="31.5" customHeight="1">
      <c r="D519" s="1"/>
      <c r="E519" s="1"/>
      <c r="H519" s="1"/>
    </row>
    <row r="520" spans="4:8" ht="47.25" customHeight="1">
      <c r="D520" s="1"/>
      <c r="E520" s="1"/>
      <c r="H520" s="1"/>
    </row>
    <row r="521" spans="4:8" ht="47.25" customHeight="1">
      <c r="D521" s="1"/>
      <c r="E521" s="1"/>
      <c r="H521" s="1"/>
    </row>
    <row r="522" spans="4:8" ht="47.25" customHeight="1">
      <c r="D522" s="1"/>
      <c r="E522" s="1"/>
      <c r="H522" s="1"/>
    </row>
    <row r="523" spans="4:8" ht="47.25" customHeight="1">
      <c r="D523" s="1"/>
      <c r="E523" s="1"/>
      <c r="H523" s="1"/>
    </row>
    <row r="524" spans="4:8" ht="47.25" customHeight="1">
      <c r="D524" s="1"/>
      <c r="E524" s="1"/>
      <c r="H524" s="1"/>
    </row>
    <row r="525" spans="4:8" ht="47.25" customHeight="1">
      <c r="D525" s="1"/>
      <c r="E525" s="1"/>
      <c r="H525" s="1"/>
    </row>
    <row r="526" spans="4:8" ht="31.5" customHeight="1">
      <c r="D526" s="1"/>
      <c r="E526" s="1"/>
      <c r="H526" s="1"/>
    </row>
    <row r="527" spans="4:8" ht="31.5" customHeight="1">
      <c r="D527" s="1"/>
      <c r="E527" s="1"/>
      <c r="H527" s="1"/>
    </row>
    <row r="528" spans="4:8" ht="31.5" customHeight="1">
      <c r="D528" s="1"/>
      <c r="E528" s="1"/>
      <c r="H528" s="1"/>
    </row>
    <row r="529" spans="4:8" ht="31.5" customHeight="1">
      <c r="D529" s="1"/>
      <c r="E529" s="1"/>
      <c r="H529" s="1"/>
    </row>
    <row r="530" spans="4:8" ht="31.5" customHeight="1">
      <c r="D530" s="1"/>
      <c r="E530" s="1"/>
      <c r="H530" s="1"/>
    </row>
    <row r="531" spans="4:8" ht="31.5" customHeight="1">
      <c r="D531" s="1"/>
      <c r="E531" s="1"/>
      <c r="H531" s="1"/>
    </row>
    <row r="532" spans="4:8" ht="31.5" customHeight="1">
      <c r="D532" s="1"/>
      <c r="E532" s="1"/>
      <c r="H532" s="1"/>
    </row>
    <row r="533" spans="4:8" ht="31.5" customHeight="1">
      <c r="D533" s="1"/>
      <c r="E533" s="1"/>
      <c r="H533" s="1"/>
    </row>
    <row r="534" spans="4:8" ht="31.5" customHeight="1">
      <c r="D534" s="1"/>
      <c r="E534" s="1"/>
      <c r="H534" s="1"/>
    </row>
    <row r="535" spans="4:8" ht="31.5" customHeight="1">
      <c r="D535" s="1"/>
      <c r="E535" s="1"/>
      <c r="H535" s="1"/>
    </row>
    <row r="536" spans="4:8" ht="31.5" customHeight="1">
      <c r="D536" s="1"/>
      <c r="E536" s="1"/>
      <c r="H536" s="1"/>
    </row>
    <row r="537" spans="4:8" ht="31.5" customHeight="1">
      <c r="D537" s="1"/>
      <c r="E537" s="1"/>
      <c r="H537" s="1"/>
    </row>
    <row r="538" spans="4:8" ht="31.5" customHeight="1">
      <c r="D538" s="1"/>
      <c r="E538" s="1"/>
      <c r="H538" s="1"/>
    </row>
    <row r="539" spans="4:8" ht="31.5" customHeight="1">
      <c r="D539" s="1"/>
      <c r="E539" s="1"/>
      <c r="H539" s="1"/>
    </row>
    <row r="540" spans="4:8" ht="31.5" customHeight="1">
      <c r="D540" s="1"/>
      <c r="E540" s="1"/>
      <c r="H540" s="1"/>
    </row>
    <row r="541" spans="4:8" ht="31.5" customHeight="1">
      <c r="D541" s="1"/>
      <c r="E541" s="1"/>
      <c r="H541" s="1"/>
    </row>
    <row r="542" spans="4:8" ht="31.5" customHeight="1">
      <c r="D542" s="1"/>
      <c r="E542" s="1"/>
      <c r="H542" s="1"/>
    </row>
    <row r="543" spans="4:8" ht="31.5" customHeight="1">
      <c r="D543" s="1"/>
      <c r="E543" s="1"/>
      <c r="H543" s="1"/>
    </row>
    <row r="544" spans="4:8" ht="31.5" customHeight="1">
      <c r="D544" s="1"/>
      <c r="E544" s="1"/>
      <c r="H544" s="1"/>
    </row>
    <row r="545" spans="4:8" ht="31.5" customHeight="1">
      <c r="D545" s="1"/>
      <c r="E545" s="1"/>
      <c r="H545" s="1"/>
    </row>
    <row r="546" spans="4:8" ht="31.5" customHeight="1">
      <c r="D546" s="1"/>
      <c r="E546" s="1"/>
      <c r="H546" s="1"/>
    </row>
    <row r="547" spans="4:8" ht="47.25" customHeight="1">
      <c r="D547" s="1"/>
      <c r="E547" s="1"/>
      <c r="H547" s="1"/>
    </row>
    <row r="548" spans="4:8" ht="31.5" customHeight="1">
      <c r="D548" s="1"/>
      <c r="E548" s="1"/>
      <c r="H548" s="1"/>
    </row>
    <row r="549" spans="4:8" ht="31.5" customHeight="1">
      <c r="D549" s="1"/>
      <c r="E549" s="1"/>
      <c r="H549" s="1"/>
    </row>
    <row r="550" spans="4:8" ht="63" customHeight="1">
      <c r="D550" s="1"/>
      <c r="E550" s="1"/>
      <c r="H550" s="1"/>
    </row>
    <row r="551" spans="4:8" ht="47.25" customHeight="1">
      <c r="D551" s="1"/>
      <c r="E551" s="1"/>
      <c r="H551" s="1"/>
    </row>
    <row r="552" spans="4:8" ht="47.25" customHeight="1">
      <c r="D552" s="1"/>
      <c r="E552" s="1"/>
      <c r="H552" s="1"/>
    </row>
    <row r="553" spans="4:8" ht="47.25" customHeight="1">
      <c r="D553" s="1"/>
      <c r="E553" s="1"/>
      <c r="H553" s="1"/>
    </row>
    <row r="554" spans="4:8" ht="47.25" customHeight="1">
      <c r="D554" s="1"/>
      <c r="E554" s="1"/>
      <c r="H554" s="1"/>
    </row>
    <row r="555" spans="4:8" ht="63" customHeight="1">
      <c r="D555" s="1"/>
      <c r="E555" s="1"/>
      <c r="H555" s="1"/>
    </row>
    <row r="556" spans="4:8" ht="31.5" customHeight="1">
      <c r="D556" s="1"/>
      <c r="E556" s="1"/>
      <c r="H556" s="1"/>
    </row>
    <row r="557" spans="4:8" ht="31.5" customHeight="1">
      <c r="D557" s="1"/>
      <c r="E557" s="1"/>
      <c r="H557" s="1"/>
    </row>
    <row r="558" spans="4:8" ht="31.5" customHeight="1">
      <c r="D558" s="1"/>
      <c r="E558" s="1"/>
      <c r="H558" s="1"/>
    </row>
    <row r="559" spans="4:8" ht="47.25" customHeight="1">
      <c r="D559" s="1"/>
      <c r="E559" s="1"/>
      <c r="H559" s="1"/>
    </row>
    <row r="560" spans="4:8" ht="47.25" customHeight="1">
      <c r="D560" s="1"/>
      <c r="E560" s="1"/>
      <c r="H560" s="1"/>
    </row>
    <row r="561" spans="4:8" ht="31.5" customHeight="1">
      <c r="D561" s="1"/>
      <c r="E561" s="1"/>
      <c r="H561" s="1"/>
    </row>
    <row r="562" spans="4:8" ht="15">
      <c r="D562" s="1"/>
      <c r="E562" s="1"/>
      <c r="H562" s="1"/>
    </row>
    <row r="563" spans="4:8" ht="15">
      <c r="D563" s="1"/>
      <c r="E563" s="1"/>
      <c r="H563" s="1"/>
    </row>
    <row r="564" spans="4:8" ht="15">
      <c r="D564" s="1"/>
      <c r="E564" s="1"/>
      <c r="H564" s="1"/>
    </row>
    <row r="565" spans="4:8" ht="15">
      <c r="D565" s="1"/>
      <c r="E565" s="1"/>
      <c r="H565" s="1"/>
    </row>
    <row r="566" spans="4:8" ht="15">
      <c r="D566" s="1"/>
      <c r="E566" s="1"/>
      <c r="H566" s="1"/>
    </row>
    <row r="567" spans="4:8" ht="15">
      <c r="D567" s="1"/>
      <c r="E567" s="1"/>
      <c r="H567" s="1"/>
    </row>
    <row r="568" spans="4:8" ht="15">
      <c r="D568" s="1"/>
      <c r="E568" s="1"/>
      <c r="H568" s="1"/>
    </row>
    <row r="569" spans="4:8" ht="15">
      <c r="D569" s="1"/>
      <c r="E569" s="1"/>
      <c r="H569" s="1"/>
    </row>
    <row r="570" spans="4:8" ht="15">
      <c r="D570" s="1"/>
      <c r="E570" s="1"/>
      <c r="H570" s="1"/>
    </row>
    <row r="571" spans="4:8" ht="15">
      <c r="D571" s="1"/>
      <c r="E571" s="1"/>
      <c r="H571" s="1"/>
    </row>
    <row r="572" spans="4:8" ht="15">
      <c r="D572" s="1"/>
      <c r="E572" s="1"/>
      <c r="H572" s="1"/>
    </row>
    <row r="573" spans="4:8" ht="15">
      <c r="D573" s="1"/>
      <c r="E573" s="1"/>
      <c r="H573" s="1"/>
    </row>
    <row r="574" spans="4:8" ht="15">
      <c r="D574" s="1"/>
      <c r="E574" s="1"/>
      <c r="H574" s="1"/>
    </row>
    <row r="575" spans="4:8" ht="15">
      <c r="D575" s="1"/>
      <c r="E575" s="1"/>
      <c r="H575" s="1"/>
    </row>
    <row r="576" spans="4:8" ht="15">
      <c r="D576" s="1"/>
      <c r="E576" s="1"/>
      <c r="H576" s="1"/>
    </row>
    <row r="577" spans="4:8" ht="15">
      <c r="D577" s="1"/>
      <c r="E577" s="1"/>
      <c r="H577" s="1"/>
    </row>
    <row r="578" spans="4:8" ht="15">
      <c r="D578" s="1"/>
      <c r="E578" s="1"/>
      <c r="H578" s="1"/>
    </row>
    <row r="579" spans="4:8" ht="15">
      <c r="D579" s="1"/>
      <c r="E579" s="1"/>
      <c r="H579" s="1"/>
    </row>
    <row r="580" spans="4:8" ht="15">
      <c r="D580" s="1"/>
      <c r="E580" s="1"/>
      <c r="H580" s="1"/>
    </row>
    <row r="581" spans="4:8" ht="15">
      <c r="D581" s="1"/>
      <c r="E581" s="1"/>
      <c r="H581" s="1"/>
    </row>
    <row r="582" spans="4:8" ht="15">
      <c r="D582" s="1"/>
      <c r="E582" s="1"/>
      <c r="H582" s="1"/>
    </row>
    <row r="583" spans="4:8" ht="15">
      <c r="D583" s="1"/>
      <c r="E583" s="1"/>
      <c r="H583" s="1"/>
    </row>
    <row r="584" spans="4:8" ht="15">
      <c r="D584" s="1"/>
      <c r="E584" s="1"/>
      <c r="H584" s="1"/>
    </row>
    <row r="585" spans="4:8" ht="15">
      <c r="D585" s="1"/>
      <c r="E585" s="1"/>
      <c r="H585" s="1"/>
    </row>
    <row r="586" spans="4:8" ht="15">
      <c r="D586" s="1"/>
      <c r="E586" s="1"/>
      <c r="H586" s="1"/>
    </row>
    <row r="587" spans="4:8" ht="15">
      <c r="D587" s="1"/>
      <c r="E587" s="1"/>
      <c r="H587" s="1"/>
    </row>
    <row r="588" spans="4:8" ht="15">
      <c r="D588" s="1"/>
      <c r="E588" s="1"/>
      <c r="H588" s="1"/>
    </row>
    <row r="589" spans="4:8" ht="15">
      <c r="D589" s="1"/>
      <c r="E589" s="1"/>
      <c r="H589" s="1"/>
    </row>
    <row r="590" spans="4:8" ht="15">
      <c r="D590" s="1"/>
      <c r="E590" s="1"/>
      <c r="H590" s="1"/>
    </row>
    <row r="591" spans="4:8" ht="15">
      <c r="D591" s="1"/>
      <c r="E591" s="1"/>
      <c r="H591" s="1"/>
    </row>
    <row r="592" spans="4:8" ht="15">
      <c r="D592" s="1"/>
      <c r="E592" s="1"/>
      <c r="H592" s="1"/>
    </row>
    <row r="593" spans="4:8" ht="15">
      <c r="D593" s="1"/>
      <c r="E593" s="1"/>
      <c r="H593" s="1"/>
    </row>
    <row r="594" spans="4:8" ht="15">
      <c r="D594" s="1"/>
      <c r="E594" s="1"/>
      <c r="H594" s="1"/>
    </row>
    <row r="595" spans="4:8" ht="15">
      <c r="D595" s="1"/>
      <c r="E595" s="1"/>
      <c r="H595" s="1"/>
    </row>
    <row r="596" spans="4:8" ht="15">
      <c r="D596" s="1"/>
      <c r="E596" s="1"/>
      <c r="H596" s="1"/>
    </row>
    <row r="597" spans="4:8" ht="15">
      <c r="D597" s="1"/>
      <c r="E597" s="1"/>
      <c r="H597" s="1"/>
    </row>
    <row r="598" spans="4:8" ht="15">
      <c r="D598" s="1"/>
      <c r="E598" s="1"/>
      <c r="H598" s="1"/>
    </row>
    <row r="599" spans="4:8" ht="15">
      <c r="D599" s="1"/>
      <c r="E599" s="1"/>
      <c r="H599" s="1"/>
    </row>
    <row r="600" spans="4:8" ht="15">
      <c r="D600" s="1"/>
      <c r="E600" s="1"/>
      <c r="H600" s="1"/>
    </row>
  </sheetData>
  <sheetProtection algorithmName="SHA-512" hashValue="/HXr5ASJC4qJuQ5N0ZIPreiWTiMF8D8xxVk59zAK89i90zTVfVKZ8N7I78aTsceQ9Mlgsd/aWlFLFWcEc8aAfg==" saltValue="ei+WV/1kTiaszdshP2nYvg==" spinCount="100000" sheet="1" objects="1" scenarios="1"/>
  <autoFilter ref="A1:K561"/>
  <printOptions/>
  <pageMargins left="0.511811024" right="0.511811024" top="0.787401575" bottom="0.787401575" header="0.31496062" footer="0.31496062"/>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abSelected="1" workbookViewId="0" topLeftCell="F1">
      <selection activeCell="J7" sqref="J7"/>
    </sheetView>
  </sheetViews>
  <sheetFormatPr defaultColWidth="9.140625" defaultRowHeight="15"/>
  <cols>
    <col min="1" max="1" width="9.140625" style="2" hidden="1" customWidth="1"/>
    <col min="2" max="2" width="40.00390625" style="2" hidden="1" customWidth="1"/>
    <col min="3" max="3" width="13.28125" style="2" hidden="1" customWidth="1"/>
    <col min="4" max="5" width="28.28125" style="2" hidden="1" customWidth="1"/>
    <col min="6" max="6" width="7.57421875" style="2" bestFit="1" customWidth="1"/>
    <col min="7" max="7" width="28.28125" style="2" bestFit="1" customWidth="1"/>
    <col min="8" max="8" width="20.28125" style="2" customWidth="1"/>
    <col min="9" max="9" width="34.421875" style="2" customWidth="1"/>
    <col min="10" max="10" width="58.421875" style="2" bestFit="1" customWidth="1"/>
    <col min="11" max="11" width="10.28125" style="2" customWidth="1"/>
    <col min="12" max="12" width="9.28125" style="2" bestFit="1" customWidth="1"/>
    <col min="13" max="13" width="11.00390625" style="2" customWidth="1"/>
    <col min="14" max="14" width="10.00390625" style="2" customWidth="1"/>
    <col min="15" max="15" width="24.57421875" style="2" bestFit="1" customWidth="1"/>
    <col min="16" max="16384" width="9.140625" style="2" customWidth="1"/>
  </cols>
  <sheetData>
    <row r="1" spans="6:15" ht="21">
      <c r="F1" s="45" t="s">
        <v>6</v>
      </c>
      <c r="G1" s="46"/>
      <c r="H1" s="46"/>
      <c r="I1" s="46"/>
      <c r="J1" s="46"/>
      <c r="K1" s="46"/>
      <c r="L1" s="46"/>
      <c r="M1" s="46"/>
      <c r="N1" s="46"/>
      <c r="O1" s="47"/>
    </row>
    <row r="2" spans="6:15" ht="15.75">
      <c r="F2" s="48" t="s">
        <v>126</v>
      </c>
      <c r="G2" s="49"/>
      <c r="H2" s="49"/>
      <c r="I2" s="49"/>
      <c r="J2" s="49"/>
      <c r="K2" s="49"/>
      <c r="L2" s="49"/>
      <c r="M2" s="49"/>
      <c r="N2" s="49"/>
      <c r="O2" s="50"/>
    </row>
    <row r="3" spans="6:16" ht="16.5" thickBot="1">
      <c r="F3" s="51" t="s">
        <v>166</v>
      </c>
      <c r="G3" s="52"/>
      <c r="H3" s="52"/>
      <c r="I3" s="52"/>
      <c r="J3" s="52"/>
      <c r="K3" s="52"/>
      <c r="L3" s="52"/>
      <c r="M3" s="52"/>
      <c r="N3" s="52"/>
      <c r="O3" s="53"/>
      <c r="P3" s="3"/>
    </row>
    <row r="4" spans="6:16" ht="45" customHeight="1" thickBot="1">
      <c r="F4" s="54" t="s">
        <v>7</v>
      </c>
      <c r="G4" s="55"/>
      <c r="H4" s="44"/>
      <c r="I4" s="4"/>
      <c r="J4" s="5" t="str">
        <f>_xlfn.IFERROR(IF(I4="","← DIGITE O CÓDIGO DO SEU ÓRGÃO",VLOOKUP(I4,'CÓDIGO DOS ÓRGÃOS'!A:B,2,FALSE)),"Código não encontrado. Preenchimento Obrigatório. Verifique abaixo na aba CÓDIGO DAS UNIDADES")</f>
        <v>← DIGITE O CÓDIGO DO SEU ÓRGÃO</v>
      </c>
      <c r="K4" s="56">
        <f>COUNT(M7:M17)</f>
        <v>0</v>
      </c>
      <c r="L4" s="57"/>
      <c r="M4" s="58"/>
      <c r="N4" s="62">
        <f>COUNTBLANK(M7:M17)</f>
        <v>11</v>
      </c>
      <c r="O4" s="63"/>
      <c r="P4" s="6"/>
    </row>
    <row r="5" spans="1:16" ht="66.75" customHeight="1" thickBot="1">
      <c r="A5" s="31" t="s">
        <v>41</v>
      </c>
      <c r="B5" s="30"/>
      <c r="F5" s="66" t="s">
        <v>8</v>
      </c>
      <c r="G5" s="67"/>
      <c r="H5" s="43"/>
      <c r="I5" s="68"/>
      <c r="J5" s="69"/>
      <c r="K5" s="59"/>
      <c r="L5" s="60"/>
      <c r="M5" s="61"/>
      <c r="N5" s="64"/>
      <c r="O5" s="65"/>
      <c r="P5" s="6"/>
    </row>
    <row r="6" spans="1:15" ht="45">
      <c r="A6" s="7" t="s">
        <v>9</v>
      </c>
      <c r="B6" s="7" t="s">
        <v>10</v>
      </c>
      <c r="C6" s="7" t="s">
        <v>11</v>
      </c>
      <c r="D6" s="7" t="s">
        <v>167</v>
      </c>
      <c r="E6" s="7" t="s">
        <v>168</v>
      </c>
      <c r="F6" s="8" t="s">
        <v>12</v>
      </c>
      <c r="G6" s="9" t="s">
        <v>163</v>
      </c>
      <c r="H6" s="9" t="s">
        <v>164</v>
      </c>
      <c r="I6" s="9" t="s">
        <v>1</v>
      </c>
      <c r="J6" s="9" t="s">
        <v>13</v>
      </c>
      <c r="K6" s="9" t="s">
        <v>14</v>
      </c>
      <c r="L6" s="9" t="s">
        <v>15</v>
      </c>
      <c r="M6" s="10" t="s">
        <v>16</v>
      </c>
      <c r="N6" s="9" t="s">
        <v>17</v>
      </c>
      <c r="O6" s="11" t="s">
        <v>18</v>
      </c>
    </row>
    <row r="7" spans="1:15" s="12" customFormat="1" ht="49.5" customHeight="1">
      <c r="A7" s="12">
        <f>$I$4</f>
        <v>0</v>
      </c>
      <c r="B7" s="12" t="str">
        <f>$J$4</f>
        <v>← DIGITE O CÓDIGO DO SEU ÓRGÃO</v>
      </c>
      <c r="C7" s="13">
        <f>ROUNDUP(M7,0)</f>
        <v>0</v>
      </c>
      <c r="D7" s="12" t="str">
        <f>G7</f>
        <v>4.4.90.52.12.01.0023.000037-01</v>
      </c>
      <c r="E7" s="12">
        <f>H7</f>
        <v>445383</v>
      </c>
      <c r="F7" s="14">
        <v>1</v>
      </c>
      <c r="G7" s="15" t="s">
        <v>127</v>
      </c>
      <c r="H7" s="15">
        <v>445383</v>
      </c>
      <c r="I7" s="16" t="str">
        <f>VLOOKUP(G7,'Base de Dados 52.12 52.33 52.34'!A:D,4,FALSE)</f>
        <v>APARELHO DE MICROONDAS</v>
      </c>
      <c r="J7" s="16" t="str">
        <f>VLOOKUP(G7,'Base de Dados 52.12 52.33 52.34'!A:E,5,FALSE)</f>
        <v>APARELHO DE MICROONDAS, Material: Aço inoxidável, Potência: Mínima de 800 Watts, Capacidade: 30 litros, Alimentação: 220v ou bivolt, Cor: branco ou cinza.</v>
      </c>
      <c r="K7" s="17" t="str">
        <f>VLOOKUP(G7,'Base de Dados 52.12 52.33 52.34'!A:F,6,FALSE)</f>
        <v>Unidade</v>
      </c>
      <c r="L7" s="18">
        <f>SUMIF('Base de Dados 52.12 52.33 52.34'!C:C,'Respostas Órgãos'!G7&amp;" - "&amp;'Respostas Órgãos'!$I$4,'Base de Dados 52.12 52.33 52.34'!J:J)</f>
        <v>0</v>
      </c>
      <c r="M7" s="19"/>
      <c r="N7" s="20">
        <f aca="true" t="shared" si="0" ref="N7:N17">M7-L7</f>
        <v>0</v>
      </c>
      <c r="O7" s="21" t="str">
        <f aca="true" t="shared" si="1" ref="O7:O17">IF(ISERROR((M7-L7)/L7),"Sem histórico de consumo",(M7-L7)/L7)</f>
        <v>Sem histórico de consumo</v>
      </c>
    </row>
    <row r="8" spans="1:15" s="12" customFormat="1" ht="136.5" customHeight="1">
      <c r="A8" s="12">
        <f aca="true" t="shared" si="2" ref="A8:A17">$I$4</f>
        <v>0</v>
      </c>
      <c r="B8" s="12" t="str">
        <f aca="true" t="shared" si="3" ref="B8:B17">$J$4</f>
        <v>← DIGITE O CÓDIGO DO SEU ÓRGÃO</v>
      </c>
      <c r="C8" s="13">
        <f aca="true" t="shared" si="4" ref="C8:C17">ROUNDUP(M8,0)</f>
        <v>0</v>
      </c>
      <c r="D8" s="12" t="str">
        <f aca="true" t="shared" si="5" ref="D8:D17">G8</f>
        <v>4.4.90.52.34.03.0001.000033-01</v>
      </c>
      <c r="E8" s="12">
        <f aca="true" t="shared" si="6" ref="E8:E17">H8</f>
        <v>313557</v>
      </c>
      <c r="F8" s="14">
        <v>2</v>
      </c>
      <c r="G8" s="15" t="s">
        <v>128</v>
      </c>
      <c r="H8" s="15">
        <v>313557</v>
      </c>
      <c r="I8" s="16" t="str">
        <f>VLOOKUP(G8,'Base de Dados 52.12 52.33 52.34'!A:D,4,FALSE)</f>
        <v>BEBEDOURO ELÉTRICO</v>
      </c>
      <c r="J8" s="16" t="str">
        <f>VLOOKUP(G8,'Base de Dados 52.12 52.33 52.34'!A:E,5,FALSE)</f>
        <v>BEBEDOURO ELÉTRICO, Material: Gabinete em aço tratado com substância anticorrosiva e acabamento em pintura eletrostástica, Tipo: Coluna/Chão, Garrafão de 20 litros, 2 torneiras confeccionadas em plástico abs sendo 1 para água natural e 1 para água gelada, depósito em plástico resistente atóxico, tampo e painel frontal dotado de recipiente para apoio de copos e coleta de água excedente, controle automático de temperatura, cor branca, 220V ou bivolt, Características Adicionais: demais especificações conforme Termo de Referência.</v>
      </c>
      <c r="K8" s="17" t="str">
        <f>VLOOKUP(G8,'Base de Dados 52.12 52.33 52.34'!A:F,6,FALSE)</f>
        <v>Unidade</v>
      </c>
      <c r="L8" s="18">
        <f>SUMIF('Base de Dados 52.12 52.33 52.34'!C:C,'Respostas Órgãos'!G8&amp;" - "&amp;'Respostas Órgãos'!$I$4,'Base de Dados 52.12 52.33 52.34'!J:J)</f>
        <v>0</v>
      </c>
      <c r="M8" s="19"/>
      <c r="N8" s="20">
        <f t="shared" si="0"/>
        <v>0</v>
      </c>
      <c r="O8" s="21" t="str">
        <f t="shared" si="1"/>
        <v>Sem histórico de consumo</v>
      </c>
    </row>
    <row r="9" spans="1:15" s="12" customFormat="1" ht="64.5" customHeight="1">
      <c r="A9" s="12">
        <f t="shared" si="2"/>
        <v>0</v>
      </c>
      <c r="B9" s="12" t="str">
        <f t="shared" si="3"/>
        <v>← DIGITE O CÓDIGO DO SEU ÓRGÃO</v>
      </c>
      <c r="C9" s="13">
        <f t="shared" si="4"/>
        <v>0</v>
      </c>
      <c r="D9" s="12" t="str">
        <f t="shared" si="5"/>
        <v>4.4.90.52.34.03.0011.000002-01</v>
      </c>
      <c r="E9" s="12">
        <f t="shared" si="6"/>
        <v>439361</v>
      </c>
      <c r="F9" s="14">
        <v>3</v>
      </c>
      <c r="G9" s="15" t="s">
        <v>129</v>
      </c>
      <c r="H9" s="15">
        <v>439361</v>
      </c>
      <c r="I9" s="16" t="str">
        <f>VLOOKUP(G9,'Base de Dados 52.12 52.33 52.34'!A:D,4,FALSE)</f>
        <v>BEBEDOURO DE PRESSÃO SIMPLES</v>
      </c>
      <c r="J9" s="16" t="str">
        <f>VLOOKUP(G9,'Base de Dados 52.12 52.33 52.34'!A:E,5,FALSE)</f>
        <v>BEBEDOURO DE PRESSÃO SIMPLES, Características Mínimas: Gabinete em aço, 02 torneiras (copo e jato), acabamento em pintura eletrostática, sistema de refrigeração, filtro de água, compressor de 220v.</v>
      </c>
      <c r="K9" s="17" t="str">
        <f>VLOOKUP(G9,'Base de Dados 52.12 52.33 52.34'!A:F,6,FALSE)</f>
        <v>Unidade</v>
      </c>
      <c r="L9" s="18">
        <f>SUMIF('Base de Dados 52.12 52.33 52.34'!C:C,'Respostas Órgãos'!G9&amp;" - "&amp;'Respostas Órgãos'!$I$4,'Base de Dados 52.12 52.33 52.34'!J:J)</f>
        <v>0</v>
      </c>
      <c r="M9" s="19"/>
      <c r="N9" s="20">
        <f t="shared" si="0"/>
        <v>0</v>
      </c>
      <c r="O9" s="21" t="str">
        <f t="shared" si="1"/>
        <v>Sem histórico de consumo</v>
      </c>
    </row>
    <row r="10" spans="1:15" s="12" customFormat="1" ht="76.5" customHeight="1">
      <c r="A10" s="12">
        <f t="shared" si="2"/>
        <v>0</v>
      </c>
      <c r="B10" s="12" t="str">
        <f t="shared" si="3"/>
        <v>← DIGITE O CÓDIGO DO SEU ÓRGÃO</v>
      </c>
      <c r="C10" s="13">
        <f t="shared" si="4"/>
        <v>0</v>
      </c>
      <c r="D10" s="12" t="str">
        <f t="shared" si="5"/>
        <v>4.4.90.52.12.01.0078.000003-01</v>
      </c>
      <c r="E10" s="12">
        <f t="shared" si="6"/>
        <v>27693</v>
      </c>
      <c r="F10" s="14">
        <v>4</v>
      </c>
      <c r="G10" s="15" t="s">
        <v>130</v>
      </c>
      <c r="H10" s="15">
        <v>27693</v>
      </c>
      <c r="I10" s="16" t="str">
        <f>VLOOKUP(G10,'Base de Dados 52.12 52.33 52.34'!A:D,4,FALSE)</f>
        <v>CAFETEIRA</v>
      </c>
      <c r="J10" s="16" t="str">
        <f>VLOOKUP(G10,'Base de Dados 52.12 52.33 52.34'!A:E,5,FALSE)</f>
        <v>CAFETEIRA, Características Técnicas Mínimas: em aço inox, depósito de 10 litros, termostato regulável, acompanha tampa, saco coador e aro coador. Dados Técnicos: Potência: acima de 1.300w; Voltagem: 200 v ou Bi volt; volume da caldeira 20L, volume de depósito 10 Litros.</v>
      </c>
      <c r="K10" s="17" t="str">
        <f>VLOOKUP(G10,'Base de Dados 52.12 52.33 52.34'!A:F,6,FALSE)</f>
        <v>Unidade</v>
      </c>
      <c r="L10" s="18">
        <f>SUMIF('Base de Dados 52.12 52.33 52.34'!C:C,'Respostas Órgãos'!G10&amp;" - "&amp;'Respostas Órgãos'!$I$4,'Base de Dados 52.12 52.33 52.34'!J:J)</f>
        <v>0</v>
      </c>
      <c r="M10" s="19"/>
      <c r="N10" s="20">
        <f t="shared" si="0"/>
        <v>0</v>
      </c>
      <c r="O10" s="21" t="str">
        <f t="shared" si="1"/>
        <v>Sem histórico de consumo</v>
      </c>
    </row>
    <row r="11" spans="1:15" s="12" customFormat="1" ht="45">
      <c r="A11" s="12">
        <f t="shared" si="2"/>
        <v>0</v>
      </c>
      <c r="B11" s="12" t="str">
        <f t="shared" si="3"/>
        <v>← DIGITE O CÓDIGO DO SEU ÓRGÃO</v>
      </c>
      <c r="C11" s="13">
        <f t="shared" si="4"/>
        <v>0</v>
      </c>
      <c r="D11" s="12" t="str">
        <f t="shared" si="5"/>
        <v>4.4.90.52.12.01.0016.000009-01</v>
      </c>
      <c r="E11" s="12">
        <f t="shared" si="6"/>
        <v>70238</v>
      </c>
      <c r="F11" s="14">
        <v>5</v>
      </c>
      <c r="G11" s="15" t="s">
        <v>131</v>
      </c>
      <c r="H11" s="15">
        <v>70238</v>
      </c>
      <c r="I11" s="16" t="str">
        <f>VLOOKUP(G11,'Base de Dados 52.12 52.33 52.34'!A:D,4,FALSE)</f>
        <v>CIRCULADOR DE AR</v>
      </c>
      <c r="J11" s="16" t="str">
        <f>VLOOKUP(G11,'Base de Dados 52.12 52.33 52.34'!A:E,5,FALSE)</f>
        <v>CIRCULADOR DE AR,Tipo: mesa/parede, Velocidade: 03, Tamanho: 45 a 60 cm, Voltagem: 220v ou bivolt, Cor: preto, branco ou cinza.</v>
      </c>
      <c r="K11" s="17" t="str">
        <f>VLOOKUP(G11,'Base de Dados 52.12 52.33 52.34'!A:F,6,FALSE)</f>
        <v>Unidade</v>
      </c>
      <c r="L11" s="18">
        <f>SUMIF('Base de Dados 52.12 52.33 52.34'!C:C,'Respostas Órgãos'!G11&amp;" - "&amp;'Respostas Órgãos'!$I$4,'Base de Dados 52.12 52.33 52.34'!J:J)</f>
        <v>0</v>
      </c>
      <c r="M11" s="19"/>
      <c r="N11" s="20">
        <f t="shared" si="0"/>
        <v>0</v>
      </c>
      <c r="O11" s="21" t="str">
        <f t="shared" si="1"/>
        <v>Sem histórico de consumo</v>
      </c>
    </row>
    <row r="12" spans="1:15" ht="66.75" customHeight="1">
      <c r="A12" s="12">
        <f t="shared" si="2"/>
        <v>0</v>
      </c>
      <c r="B12" s="12" t="str">
        <f t="shared" si="3"/>
        <v>← DIGITE O CÓDIGO DO SEU ÓRGÃO</v>
      </c>
      <c r="C12" s="13">
        <f t="shared" si="4"/>
        <v>0</v>
      </c>
      <c r="D12" s="12" t="str">
        <f t="shared" si="5"/>
        <v>4.4.90.52.12.01.0024.000024-01</v>
      </c>
      <c r="E12" s="12">
        <f t="shared" si="6"/>
        <v>248235</v>
      </c>
      <c r="F12" s="14">
        <v>6</v>
      </c>
      <c r="G12" s="15" t="s">
        <v>132</v>
      </c>
      <c r="H12" s="15">
        <v>248235</v>
      </c>
      <c r="I12" s="16" t="str">
        <f>VLOOKUP(G12,'Base de Dados 52.12 52.33 52.34'!A:D,4,FALSE)</f>
        <v>FOGÃO DOMÉSTICO</v>
      </c>
      <c r="J12" s="16" t="str">
        <f>VLOOKUP(G12,'Base de Dados 52.12 52.33 52.34'!A:E,5,FALSE)</f>
        <v>FOGÃO DOMÉSTICO,Material: Mesa em aço inox, Quantidade Bocas: 04, Cor: Branco, Tipo: Piso, Características Adicionais: Acendimento automático, forno autolimpante, iluminação interna, prateleira deslizante, bivolt.</v>
      </c>
      <c r="K12" s="17" t="str">
        <f>VLOOKUP(G12,'Base de Dados 52.12 52.33 52.34'!A:F,6,FALSE)</f>
        <v>Unidade</v>
      </c>
      <c r="L12" s="18">
        <f>SUMIF('Base de Dados 52.12 52.33 52.34'!C:C,'Respostas Órgãos'!G12&amp;" - "&amp;'Respostas Órgãos'!$I$4,'Base de Dados 52.12 52.33 52.34'!J:J)</f>
        <v>0</v>
      </c>
      <c r="M12" s="19"/>
      <c r="N12" s="20">
        <f t="shared" si="0"/>
        <v>0</v>
      </c>
      <c r="O12" s="21" t="str">
        <f t="shared" si="1"/>
        <v>Sem histórico de consumo</v>
      </c>
    </row>
    <row r="13" spans="1:15" ht="258" customHeight="1">
      <c r="A13" s="12">
        <f t="shared" si="2"/>
        <v>0</v>
      </c>
      <c r="B13" s="12" t="str">
        <f t="shared" si="3"/>
        <v>← DIGITE O CÓDIGO DO SEU ÓRGÃO</v>
      </c>
      <c r="C13" s="13">
        <f t="shared" si="4"/>
        <v>0</v>
      </c>
      <c r="D13" s="12" t="str">
        <f t="shared" si="5"/>
        <v>4.4.90.52.33.02.0011.000096-01</v>
      </c>
      <c r="E13" s="12">
        <f t="shared" si="6"/>
        <v>217448</v>
      </c>
      <c r="F13" s="14">
        <v>7</v>
      </c>
      <c r="G13" s="15" t="s">
        <v>133</v>
      </c>
      <c r="H13" s="15">
        <v>217448</v>
      </c>
      <c r="I13" s="16" t="str">
        <f>VLOOKUP(G13,'Base de Dados 52.12 52.33 52.34'!A:D,4,FALSE)</f>
        <v>PROJETOR MULTIMÍDIA </v>
      </c>
      <c r="J13" s="16" t="str">
        <f>VLOOKUP(G13,'Base de Dados 52.12 52.33 52.34'!A:E,5,FALSE)</f>
        <v>PROJETOR MULTIMÍDIA, Modelo: Tecnologia LCD ou DLP, Capacidade para projetar imagens de computador padrão PC, videocassete, DVD e câmera de vídeo, Entradas independentes de vídeo, alto falante embutido, Sistema de cor: PAL, SECAM, NTSC, NTSC4.43, PAL-M, PAL-N, PAL 60, Resolução nativa WUXGA (1920 x 1200), Tipo de proteção: frontal/retroprojeção/teto, Formato de tela: 16:10 nativo, suporta 4:3 e 16:9, Relação de contraste: 15000:1, Ajuste de foco/zoom: lente zoom manual 1:20:1, Entrada sinal de vídeo: 720p/50-60, 1080i/50-60, 1080p/60, 1080p/24-30, 576i, 576p, 480p, 480i, Brilho mínimo de 3.200 ANSI Lumens, Tamanho de imagem da tela: 30 a 300 polegadas, Lâmpada de projeção: no mínimo 5.000horas, modo normal, Método de projeção: frontal, traseira e teto, Porta USB para Interface Wireless, Controle remoto sem fio, Alimentação bivolt automática 110/220V, Interface: USB-A, USB-B, vídeo composto, VGA (D-sub 15 pinos), HDMI, áudio. Características Adicionais: demais especificações conforme Termo de Referência.</v>
      </c>
      <c r="K13" s="17" t="str">
        <f>VLOOKUP(G13,'Base de Dados 52.12 52.33 52.34'!A:F,6,FALSE)</f>
        <v>Unidade</v>
      </c>
      <c r="L13" s="18">
        <f>SUMIF('Base de Dados 52.12 52.33 52.34'!C:C,'Respostas Órgãos'!G13&amp;" - "&amp;'Respostas Órgãos'!$I$4,'Base de Dados 52.12 52.33 52.34'!J:J)</f>
        <v>0</v>
      </c>
      <c r="M13" s="19"/>
      <c r="N13" s="20">
        <f t="shared" si="0"/>
        <v>0</v>
      </c>
      <c r="O13" s="21" t="str">
        <f t="shared" si="1"/>
        <v>Sem histórico de consumo</v>
      </c>
    </row>
    <row r="14" spans="1:15" ht="75">
      <c r="A14" s="12">
        <f t="shared" si="2"/>
        <v>0</v>
      </c>
      <c r="B14" s="12" t="str">
        <f t="shared" si="3"/>
        <v>← DIGITE O CÓDIGO DO SEU ÓRGÃO</v>
      </c>
      <c r="C14" s="13">
        <f t="shared" si="4"/>
        <v>0</v>
      </c>
      <c r="D14" s="12" t="str">
        <f t="shared" si="5"/>
        <v>4.4.90.52.12.01.0004.000087-01</v>
      </c>
      <c r="E14" s="12">
        <f t="shared" si="6"/>
        <v>431265</v>
      </c>
      <c r="F14" s="14">
        <v>8</v>
      </c>
      <c r="G14" s="15" t="s">
        <v>134</v>
      </c>
      <c r="H14" s="15">
        <v>431265</v>
      </c>
      <c r="I14" s="16" t="str">
        <f>VLOOKUP(G14,'Base de Dados 52.12 52.33 52.34'!A:D,4,FALSE)</f>
        <v>REFRIGERADOR GELADEIRA</v>
      </c>
      <c r="J14" s="16" t="str">
        <f>VLOOKUP(G14,'Base de Dados 52.12 52.33 52.34'!A:E,5,FALSE)</f>
        <v>REFRIGERADOR, Tipo: Geladeira, Capacidade: mínimo de 400 litros total, refrigerador mínimo de 300 litros e freezer mínimo de 100 litros, Voltagem: 220v ou Bivolt, Cor: branca ou cinza, Características Adicionais: compartimentos diferenciados para os alimentos, Frost Free.</v>
      </c>
      <c r="K14" s="17" t="str">
        <f>VLOOKUP(G14,'Base de Dados 52.12 52.33 52.34'!A:F,6,FALSE)</f>
        <v>Unidade</v>
      </c>
      <c r="L14" s="18">
        <f>SUMIF('Base de Dados 52.12 52.33 52.34'!C:C,'Respostas Órgãos'!G14&amp;" - "&amp;'Respostas Órgãos'!$I$4,'Base de Dados 52.12 52.33 52.34'!J:J)</f>
        <v>0</v>
      </c>
      <c r="M14" s="19"/>
      <c r="N14" s="20">
        <f t="shared" si="0"/>
        <v>0</v>
      </c>
      <c r="O14" s="21" t="str">
        <f t="shared" si="1"/>
        <v>Sem histórico de consumo</v>
      </c>
    </row>
    <row r="15" spans="1:15" ht="60">
      <c r="A15" s="12">
        <f t="shared" si="2"/>
        <v>0</v>
      </c>
      <c r="B15" s="12" t="str">
        <f t="shared" si="3"/>
        <v>← DIGITE O CÓDIGO DO SEU ÓRGÃO</v>
      </c>
      <c r="C15" s="13">
        <f t="shared" si="4"/>
        <v>0</v>
      </c>
      <c r="D15" s="12" t="str">
        <f t="shared" si="5"/>
        <v>4.4.90.52.12.01.0004.000088-01</v>
      </c>
      <c r="E15" s="12">
        <f t="shared" si="6"/>
        <v>326636</v>
      </c>
      <c r="F15" s="14">
        <v>9</v>
      </c>
      <c r="G15" s="15" t="s">
        <v>135</v>
      </c>
      <c r="H15" s="15">
        <v>326636</v>
      </c>
      <c r="I15" s="16" t="str">
        <f>VLOOKUP(G15,'Base de Dados 52.12 52.33 52.34'!A:D,4,FALSE)</f>
        <v>REFRIGERADOR FRIGOBAR</v>
      </c>
      <c r="J15" s="16" t="str">
        <f>VLOOKUP(G15,'Base de Dados 52.12 52.33 52.34'!A:E,5,FALSE)</f>
        <v>REFRIGERADOR, Tipo: Frigobar, Capacidade: mínimo 120 litros total, Voltagem: 220v ou bivolt, Cor: branco ou cinza, características adicionais: porta reversível, prateleira do refrigerador aramada, frost free.</v>
      </c>
      <c r="K15" s="17" t="str">
        <f>VLOOKUP(G15,'Base de Dados 52.12 52.33 52.34'!A:F,6,FALSE)</f>
        <v>Unidade</v>
      </c>
      <c r="L15" s="18">
        <f>SUMIF('Base de Dados 52.12 52.33 52.34'!C:C,'Respostas Órgãos'!G15&amp;" - "&amp;'Respostas Órgãos'!$I$4,'Base de Dados 52.12 52.33 52.34'!J:J)</f>
        <v>0</v>
      </c>
      <c r="M15" s="19"/>
      <c r="N15" s="20">
        <f t="shared" si="0"/>
        <v>0</v>
      </c>
      <c r="O15" s="21" t="str">
        <f t="shared" si="1"/>
        <v>Sem histórico de consumo</v>
      </c>
    </row>
    <row r="16" spans="1:15" ht="75">
      <c r="A16" s="12">
        <f t="shared" si="2"/>
        <v>0</v>
      </c>
      <c r="B16" s="12" t="str">
        <f t="shared" si="3"/>
        <v>← DIGITE O CÓDIGO DO SEU ÓRGÃO</v>
      </c>
      <c r="C16" s="13">
        <f t="shared" si="4"/>
        <v>0</v>
      </c>
      <c r="D16" s="12" t="str">
        <f t="shared" si="5"/>
        <v>4.4.90.52.33.02.0027.000036-01</v>
      </c>
      <c r="E16" s="12">
        <f t="shared" si="6"/>
        <v>26557</v>
      </c>
      <c r="F16" s="14">
        <v>10</v>
      </c>
      <c r="G16" s="15" t="s">
        <v>136</v>
      </c>
      <c r="H16" s="15">
        <v>26557</v>
      </c>
      <c r="I16" s="16" t="str">
        <f>VLOOKUP(G16,'Base de Dados 52.12 52.33 52.34'!A:D,4,FALSE)</f>
        <v>TELA DE PROJEÇÃO</v>
      </c>
      <c r="J16" s="16" t="str">
        <f>VLOOKUP(G16,'Base de Dados 52.12 52.33 52.34'!A:E,5,FALSE)</f>
        <v>TELA DE PROJEÇÃO, Material: tecido vinil convencional (matte-white), estrutura 100% em alumínio, tipo mapa, portátil, enrolamento automático, com mecanismos de mola, com alça para transporte, ajuste de altura por gatilho de acionamento, altura de 2800mm, com 83 polegadas, widescreen (16:9)</v>
      </c>
      <c r="K16" s="17" t="str">
        <f>VLOOKUP(G16,'Base de Dados 52.12 52.33 52.34'!A:F,6,FALSE)</f>
        <v>Unidade</v>
      </c>
      <c r="L16" s="18">
        <f>SUMIF('Base de Dados 52.12 52.33 52.34'!C:C,'Respostas Órgãos'!G16&amp;" - "&amp;'Respostas Órgãos'!$I$4,'Base de Dados 52.12 52.33 52.34'!J:J)</f>
        <v>0</v>
      </c>
      <c r="M16" s="19"/>
      <c r="N16" s="20">
        <f t="shared" si="0"/>
        <v>0</v>
      </c>
      <c r="O16" s="21" t="str">
        <f t="shared" si="1"/>
        <v>Sem histórico de consumo</v>
      </c>
    </row>
    <row r="17" spans="1:15" ht="225">
      <c r="A17" s="12">
        <f t="shared" si="2"/>
        <v>0</v>
      </c>
      <c r="B17" s="12" t="str">
        <f t="shared" si="3"/>
        <v>← DIGITE O CÓDIGO DO SEU ÓRGÃO</v>
      </c>
      <c r="C17" s="13">
        <f t="shared" si="4"/>
        <v>0</v>
      </c>
      <c r="D17" s="12" t="str">
        <f t="shared" si="5"/>
        <v>4.4.90.52.33.02.0164.000014-01</v>
      </c>
      <c r="E17" s="12">
        <f t="shared" si="6"/>
        <v>29718</v>
      </c>
      <c r="F17" s="14">
        <v>11</v>
      </c>
      <c r="G17" s="15" t="s">
        <v>137</v>
      </c>
      <c r="H17" s="15">
        <v>29718</v>
      </c>
      <c r="I17" s="16" t="str">
        <f>VLOOKUP(G17,'Base de Dados 52.12 52.33 52.34'!A:D,4,FALSE)</f>
        <v>TELEVISÃO DE LED</v>
      </c>
      <c r="J17" s="16" t="str">
        <f>VLOOKUP(G17,'Base de Dados 52.12 52.33 52.34'!A:E,5,FALSE)</f>
        <v>TELEVISÃO DE LED, Características Técnicas Mínimas: mínimo de 40 polegadas, tipo led, exibição: widescreen (16:9), Vídeo: resolução mínima full hd com 1.920 pontos x 1.080 linhas, contraste dinâmico: mínimo 100.000:1 (cem mil por um), taxa mínima de atualização da tela: de 120hz, Áudio: potência de saída: mínimo 10w x 2rms, estéreo, sap, saída de áudio digital, Conectividade: conexão para rede sem fio (wireless) integrado ao gabinete, conexão para cabo de rede ethernet (lan) integrado ao gabinete, mínimo de uma entrada usb (versão mínima 2.0), mínima duas entradas HDMI (versão mínima 1.4), mínimo duas entradas de rf (terrestre/cabo), Funcionalidades: web brower incorporado, sintonizador digital de tv integrado (ISDB-TB); compatível com o sistema brasileiro de tv digital (SBTVD), Características Adicionais: demais especificações conforme Termo de Referência.</v>
      </c>
      <c r="K17" s="17" t="str">
        <f>VLOOKUP(G17,'Base de Dados 52.12 52.33 52.34'!A:F,6,FALSE)</f>
        <v>Unidade</v>
      </c>
      <c r="L17" s="18">
        <f>SUMIF('Base de Dados 52.12 52.33 52.34'!C:C,'Respostas Órgãos'!G17&amp;" - "&amp;'Respostas Órgãos'!$I$4,'Base de Dados 52.12 52.33 52.34'!J:J)</f>
        <v>0</v>
      </c>
      <c r="M17" s="19"/>
      <c r="N17" s="20">
        <f t="shared" si="0"/>
        <v>0</v>
      </c>
      <c r="O17" s="21" t="str">
        <f t="shared" si="1"/>
        <v>Sem histórico de consumo</v>
      </c>
    </row>
    <row r="18" spans="1:5" ht="15">
      <c r="A18" s="12"/>
      <c r="B18" s="12"/>
      <c r="C18" s="13"/>
      <c r="D18" s="12"/>
      <c r="E18" s="12"/>
    </row>
    <row r="19" spans="1:5" ht="15">
      <c r="A19" s="12"/>
      <c r="B19" s="12"/>
      <c r="C19" s="13"/>
      <c r="D19" s="12"/>
      <c r="E19" s="12"/>
    </row>
    <row r="20" spans="1:5" ht="15">
      <c r="A20" s="12"/>
      <c r="B20" s="12"/>
      <c r="C20" s="13"/>
      <c r="D20" s="12"/>
      <c r="E20" s="12"/>
    </row>
    <row r="21" spans="1:5" ht="15">
      <c r="A21" s="12"/>
      <c r="B21" s="12"/>
      <c r="C21" s="13"/>
      <c r="D21" s="12"/>
      <c r="E21" s="12"/>
    </row>
    <row r="22" spans="1:5" ht="15">
      <c r="A22" s="12"/>
      <c r="B22" s="12"/>
      <c r="C22" s="13"/>
      <c r="D22" s="12"/>
      <c r="E22" s="12"/>
    </row>
    <row r="23" spans="1:5" ht="15">
      <c r="A23" s="12"/>
      <c r="B23" s="12"/>
      <c r="C23" s="13"/>
      <c r="D23" s="12"/>
      <c r="E23" s="12"/>
    </row>
    <row r="24" spans="1:5" ht="15">
      <c r="A24" s="12"/>
      <c r="B24" s="12"/>
      <c r="C24" s="13"/>
      <c r="D24" s="12"/>
      <c r="E24" s="12"/>
    </row>
    <row r="25" spans="1:5" ht="15">
      <c r="A25" s="12"/>
      <c r="B25" s="12"/>
      <c r="C25" s="13"/>
      <c r="D25" s="12"/>
      <c r="E25" s="12"/>
    </row>
    <row r="26" spans="1:5" ht="15">
      <c r="A26" s="12"/>
      <c r="B26" s="12"/>
      <c r="C26" s="13"/>
      <c r="D26" s="12"/>
      <c r="E26" s="12"/>
    </row>
    <row r="27" spans="1:5" ht="15">
      <c r="A27" s="12"/>
      <c r="B27" s="12"/>
      <c r="C27" s="13"/>
      <c r="D27" s="12"/>
      <c r="E27" s="12"/>
    </row>
    <row r="28" spans="1:5" ht="15">
      <c r="A28" s="12"/>
      <c r="B28" s="12"/>
      <c r="C28" s="13"/>
      <c r="D28" s="12"/>
      <c r="E28" s="12"/>
    </row>
    <row r="29" spans="1:5" ht="15">
      <c r="A29" s="12"/>
      <c r="B29" s="12"/>
      <c r="C29" s="13"/>
      <c r="D29" s="12"/>
      <c r="E29" s="12"/>
    </row>
    <row r="30" spans="1:5" ht="15">
      <c r="A30" s="12"/>
      <c r="B30" s="12"/>
      <c r="C30" s="13"/>
      <c r="D30" s="12"/>
      <c r="E30" s="12"/>
    </row>
    <row r="31" spans="1:5" ht="15">
      <c r="A31" s="12"/>
      <c r="B31" s="12"/>
      <c r="C31" s="13"/>
      <c r="D31" s="12"/>
      <c r="E31" s="12"/>
    </row>
    <row r="32" spans="1:5" ht="15">
      <c r="A32" s="12"/>
      <c r="B32" s="12"/>
      <c r="C32" s="13"/>
      <c r="D32" s="12"/>
      <c r="E32" s="12"/>
    </row>
    <row r="33" spans="1:5" ht="15">
      <c r="A33" s="12"/>
      <c r="B33" s="12"/>
      <c r="C33" s="13"/>
      <c r="D33" s="12"/>
      <c r="E33" s="12"/>
    </row>
    <row r="34" spans="1:5" ht="15">
      <c r="A34" s="12"/>
      <c r="B34" s="12"/>
      <c r="C34" s="13"/>
      <c r="D34" s="12"/>
      <c r="E34" s="12"/>
    </row>
    <row r="35" spans="1:5" ht="15">
      <c r="A35" s="12"/>
      <c r="B35" s="12"/>
      <c r="C35" s="13"/>
      <c r="D35" s="12"/>
      <c r="E35" s="12"/>
    </row>
    <row r="36" spans="1:5" ht="15">
      <c r="A36" s="12"/>
      <c r="B36" s="12"/>
      <c r="C36" s="13"/>
      <c r="D36" s="12"/>
      <c r="E36" s="12"/>
    </row>
    <row r="37" spans="1:5" ht="15">
      <c r="A37" s="12"/>
      <c r="B37" s="12"/>
      <c r="C37" s="13"/>
      <c r="D37" s="12"/>
      <c r="E37" s="12"/>
    </row>
    <row r="38" spans="1:5" ht="15">
      <c r="A38" s="12"/>
      <c r="B38" s="12"/>
      <c r="C38" s="13"/>
      <c r="D38" s="12"/>
      <c r="E38" s="12"/>
    </row>
    <row r="39" spans="1:5" ht="15">
      <c r="A39" s="12"/>
      <c r="B39" s="12"/>
      <c r="C39" s="13"/>
      <c r="D39" s="12"/>
      <c r="E39" s="12"/>
    </row>
    <row r="40" spans="1:5" ht="15">
      <c r="A40" s="12"/>
      <c r="B40" s="12"/>
      <c r="C40" s="13"/>
      <c r="D40" s="12"/>
      <c r="E40" s="12"/>
    </row>
    <row r="41" spans="1:5" ht="15">
      <c r="A41" s="12"/>
      <c r="B41" s="12"/>
      <c r="C41" s="13"/>
      <c r="D41" s="12"/>
      <c r="E41" s="12"/>
    </row>
    <row r="42" spans="1:5" ht="15">
      <c r="A42" s="12"/>
      <c r="B42" s="12"/>
      <c r="C42" s="13"/>
      <c r="D42" s="12"/>
      <c r="E42" s="12"/>
    </row>
    <row r="43" spans="1:5" ht="15">
      <c r="A43" s="12"/>
      <c r="B43" s="12"/>
      <c r="C43" s="13"/>
      <c r="D43" s="12"/>
      <c r="E43" s="12"/>
    </row>
    <row r="44" spans="1:5" ht="15">
      <c r="A44" s="12"/>
      <c r="B44" s="12"/>
      <c r="C44" s="13"/>
      <c r="D44" s="12"/>
      <c r="E44" s="12"/>
    </row>
    <row r="45" spans="1:5" ht="15">
      <c r="A45" s="12"/>
      <c r="B45" s="12"/>
      <c r="C45" s="13"/>
      <c r="D45" s="12"/>
      <c r="E45" s="12"/>
    </row>
    <row r="46" spans="1:5" ht="15">
      <c r="A46" s="12"/>
      <c r="B46" s="12"/>
      <c r="C46" s="13"/>
      <c r="D46" s="12"/>
      <c r="E46" s="12"/>
    </row>
    <row r="47" spans="1:5" ht="15">
      <c r="A47" s="12"/>
      <c r="B47" s="12"/>
      <c r="C47" s="13"/>
      <c r="D47" s="12"/>
      <c r="E47" s="12"/>
    </row>
    <row r="48" spans="1:5" ht="15">
      <c r="A48" s="12"/>
      <c r="B48" s="12"/>
      <c r="C48" s="13"/>
      <c r="D48" s="12"/>
      <c r="E48" s="12"/>
    </row>
    <row r="49" spans="1:5" ht="15">
      <c r="A49" s="12"/>
      <c r="B49" s="12"/>
      <c r="C49" s="13"/>
      <c r="D49" s="12"/>
      <c r="E49" s="12"/>
    </row>
    <row r="50" spans="1:5" ht="15">
      <c r="A50" s="12"/>
      <c r="B50" s="12"/>
      <c r="C50" s="13"/>
      <c r="D50" s="12"/>
      <c r="E50" s="12"/>
    </row>
    <row r="51" spans="1:5" ht="15">
      <c r="A51" s="12"/>
      <c r="B51" s="12"/>
      <c r="C51" s="13"/>
      <c r="D51" s="12"/>
      <c r="E51" s="12"/>
    </row>
    <row r="52" spans="1:5" ht="15">
      <c r="A52" s="12"/>
      <c r="B52" s="12"/>
      <c r="C52" s="13"/>
      <c r="D52" s="12"/>
      <c r="E52" s="12"/>
    </row>
    <row r="53" spans="1:5" ht="15">
      <c r="A53" s="12"/>
      <c r="B53" s="12"/>
      <c r="C53" s="13"/>
      <c r="D53" s="12"/>
      <c r="E53" s="12"/>
    </row>
    <row r="54" spans="1:5" ht="15">
      <c r="A54" s="12"/>
      <c r="B54" s="12"/>
      <c r="C54" s="13"/>
      <c r="D54" s="12"/>
      <c r="E54" s="12"/>
    </row>
    <row r="55" spans="1:5" ht="15">
      <c r="A55" s="12"/>
      <c r="B55" s="12"/>
      <c r="C55" s="13"/>
      <c r="D55" s="12"/>
      <c r="E55" s="12"/>
    </row>
    <row r="56" spans="1:5" ht="15">
      <c r="A56" s="12"/>
      <c r="B56" s="12"/>
      <c r="C56" s="13"/>
      <c r="D56" s="12"/>
      <c r="E56" s="12"/>
    </row>
    <row r="57" spans="1:5" ht="15">
      <c r="A57" s="12"/>
      <c r="B57" s="12"/>
      <c r="C57" s="13"/>
      <c r="D57" s="12"/>
      <c r="E57" s="12"/>
    </row>
    <row r="58" spans="1:5" ht="15">
      <c r="A58" s="12"/>
      <c r="B58" s="12"/>
      <c r="C58" s="13"/>
      <c r="D58" s="12"/>
      <c r="E58" s="12"/>
    </row>
    <row r="59" spans="1:5" ht="15">
      <c r="A59" s="12"/>
      <c r="B59" s="12"/>
      <c r="C59" s="13"/>
      <c r="D59" s="12"/>
      <c r="E59" s="12"/>
    </row>
    <row r="60" spans="1:5" ht="15">
      <c r="A60" s="12"/>
      <c r="B60" s="12"/>
      <c r="C60" s="13"/>
      <c r="D60" s="12"/>
      <c r="E60" s="12"/>
    </row>
    <row r="61" spans="1:5" ht="15">
      <c r="A61" s="12"/>
      <c r="B61" s="12"/>
      <c r="C61" s="13"/>
      <c r="D61" s="12"/>
      <c r="E61" s="12"/>
    </row>
    <row r="62" spans="1:5" ht="15">
      <c r="A62" s="12"/>
      <c r="B62" s="12"/>
      <c r="C62" s="13"/>
      <c r="D62" s="12"/>
      <c r="E62" s="12"/>
    </row>
    <row r="63" spans="1:5" ht="15">
      <c r="A63" s="12"/>
      <c r="B63" s="12"/>
      <c r="C63" s="13"/>
      <c r="D63" s="12"/>
      <c r="E63" s="12"/>
    </row>
    <row r="64" spans="1:5" ht="15">
      <c r="A64" s="12"/>
      <c r="B64" s="12"/>
      <c r="C64" s="13"/>
      <c r="D64" s="12"/>
      <c r="E64" s="12"/>
    </row>
    <row r="65" spans="1:5" ht="15">
      <c r="A65" s="12"/>
      <c r="B65" s="12"/>
      <c r="C65" s="13"/>
      <c r="D65" s="12"/>
      <c r="E65" s="12"/>
    </row>
  </sheetData>
  <sheetProtection algorithmName="SHA-512" hashValue="kt2W1oKyaUqOngVywpjOQxjFYBUuyt11L8Dl4Dbv6Zf+yOVcKxsUgAJA9+oED+x1AsnnERKGN3Oq1chYPGZF0g==" saltValue="XV/Pge5jeyuAglXHN3k4HQ==" spinCount="100000" sheet="1" objects="1" scenarios="1"/>
  <mergeCells count="8">
    <mergeCell ref="F1:O1"/>
    <mergeCell ref="F2:O2"/>
    <mergeCell ref="F3:O3"/>
    <mergeCell ref="F4:G4"/>
    <mergeCell ref="K4:M5"/>
    <mergeCell ref="N4:O5"/>
    <mergeCell ref="F5:G5"/>
    <mergeCell ref="I5:J5"/>
  </mergeCells>
  <conditionalFormatting sqref="L7:L17">
    <cfRule type="cellIs" priority="12" dxfId="4" operator="greaterThan">
      <formula>0</formula>
    </cfRule>
    <cfRule type="cellIs" priority="13" dxfId="5" operator="equal">
      <formula>0</formula>
    </cfRule>
  </conditionalFormatting>
  <conditionalFormatting sqref="L7:L17">
    <cfRule type="cellIs" priority="10" dxfId="4" operator="greaterThan">
      <formula>0</formula>
    </cfRule>
    <cfRule type="cellIs" priority="11" dxfId="2" operator="equal">
      <formula>0</formula>
    </cfRule>
  </conditionalFormatting>
  <conditionalFormatting sqref="O7:O17">
    <cfRule type="cellIs" priority="9" dxfId="2" operator="greaterThanOrEqual">
      <formula>0.5</formula>
    </cfRule>
  </conditionalFormatting>
  <conditionalFormatting sqref="J4">
    <cfRule type="cellIs" priority="6" dxfId="1" operator="equal">
      <formula>"Código não encontrado. Preenchimento Obrigatório. Verifique abaixo na aba CÓDIGO DAS UNIDADES"</formula>
    </cfRule>
    <cfRule type="cellIs" priority="7" dxfId="0" operator="equal">
      <formula>"← Digite o código do seu Órgão"</formula>
    </cfRule>
  </conditionalFormatting>
  <printOptions/>
  <pageMargins left="0.5118110236220472" right="0.5118110236220472" top="0.7874015748031497" bottom="0.7874015748031497" header="0.31496062992125984" footer="0.31496062992125984"/>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3"/>
  <sheetViews>
    <sheetView workbookViewId="0" topLeftCell="A1">
      <selection activeCell="B97" sqref="B97"/>
    </sheetView>
  </sheetViews>
  <sheetFormatPr defaultColWidth="9.140625" defaultRowHeight="15"/>
  <cols>
    <col min="1" max="1" width="9.140625" style="23" customWidth="1"/>
    <col min="2" max="2" width="110.57421875" style="23" bestFit="1" customWidth="1"/>
    <col min="3" max="16384" width="9.140625" style="23" customWidth="1"/>
  </cols>
  <sheetData>
    <row r="1" spans="1:2" ht="15">
      <c r="A1" s="22" t="s">
        <v>19</v>
      </c>
      <c r="B1" s="22" t="s">
        <v>10</v>
      </c>
    </row>
    <row r="2" spans="1:2" ht="15">
      <c r="A2" s="23">
        <v>1</v>
      </c>
      <c r="B2" s="24" t="s">
        <v>24</v>
      </c>
    </row>
    <row r="3" spans="1:2" ht="15">
      <c r="A3" s="41">
        <v>2</v>
      </c>
      <c r="B3" s="32" t="s">
        <v>42</v>
      </c>
    </row>
    <row r="4" spans="1:2" ht="15">
      <c r="A4" s="41">
        <v>10</v>
      </c>
      <c r="B4" s="32" t="s">
        <v>80</v>
      </c>
    </row>
    <row r="5" spans="1:2" ht="15">
      <c r="A5" s="41">
        <v>14</v>
      </c>
      <c r="B5" s="24" t="s">
        <v>123</v>
      </c>
    </row>
    <row r="6" spans="1:2" ht="15">
      <c r="A6" s="41">
        <v>15</v>
      </c>
      <c r="B6" s="24" t="s">
        <v>85</v>
      </c>
    </row>
    <row r="7" spans="1:2" ht="15">
      <c r="A7" s="41">
        <v>20</v>
      </c>
      <c r="B7" s="24" t="s">
        <v>84</v>
      </c>
    </row>
    <row r="8" spans="1:2" ht="15">
      <c r="A8" s="41">
        <v>40</v>
      </c>
      <c r="B8" s="32" t="s">
        <v>43</v>
      </c>
    </row>
    <row r="9" spans="1:2" ht="15">
      <c r="A9" s="41">
        <v>41</v>
      </c>
      <c r="B9" s="24" t="s">
        <v>21</v>
      </c>
    </row>
    <row r="10" spans="1:2" ht="15">
      <c r="A10" s="41">
        <v>50</v>
      </c>
      <c r="B10" s="32" t="s">
        <v>65</v>
      </c>
    </row>
    <row r="11" spans="1:2" ht="15">
      <c r="A11" s="41">
        <v>52</v>
      </c>
      <c r="B11" s="23" t="s">
        <v>35</v>
      </c>
    </row>
    <row r="12" spans="1:2" ht="15">
      <c r="A12" s="41">
        <v>53</v>
      </c>
      <c r="B12" s="23" t="s">
        <v>23</v>
      </c>
    </row>
    <row r="13" spans="1:2" ht="15">
      <c r="A13" s="41">
        <v>54</v>
      </c>
      <c r="B13" s="23" t="s">
        <v>36</v>
      </c>
    </row>
    <row r="14" spans="1:2" ht="15">
      <c r="A14" s="41">
        <v>55</v>
      </c>
      <c r="B14" s="24" t="s">
        <v>26</v>
      </c>
    </row>
    <row r="15" spans="1:2" ht="15">
      <c r="A15" s="41">
        <v>56</v>
      </c>
      <c r="B15" s="23" t="s">
        <v>31</v>
      </c>
    </row>
    <row r="16" spans="1:2" ht="15">
      <c r="A16" s="41">
        <v>60</v>
      </c>
      <c r="B16" s="24" t="s">
        <v>44</v>
      </c>
    </row>
    <row r="17" spans="1:2" ht="15">
      <c r="A17" s="41">
        <v>63</v>
      </c>
      <c r="B17" s="24" t="s">
        <v>79</v>
      </c>
    </row>
    <row r="18" spans="1:2" ht="15">
      <c r="A18" s="41">
        <v>64</v>
      </c>
      <c r="B18" s="24" t="s">
        <v>78</v>
      </c>
    </row>
    <row r="19" spans="1:2" ht="15">
      <c r="A19" s="41">
        <v>70</v>
      </c>
      <c r="B19" s="23" t="s">
        <v>39</v>
      </c>
    </row>
    <row r="20" spans="1:2" ht="15">
      <c r="A20" s="41">
        <v>71</v>
      </c>
      <c r="B20" s="24" t="s">
        <v>69</v>
      </c>
    </row>
    <row r="21" spans="1:2" ht="15">
      <c r="A21" s="41">
        <v>72</v>
      </c>
      <c r="B21" s="24" t="s">
        <v>76</v>
      </c>
    </row>
    <row r="22" spans="1:2" ht="15">
      <c r="A22" s="41">
        <v>74</v>
      </c>
      <c r="B22" s="32" t="s">
        <v>86</v>
      </c>
    </row>
    <row r="23" spans="1:2" ht="15">
      <c r="A23" s="41">
        <v>75</v>
      </c>
      <c r="B23" s="32" t="s">
        <v>117</v>
      </c>
    </row>
    <row r="24" spans="1:2" ht="15">
      <c r="A24" s="41">
        <v>80</v>
      </c>
      <c r="B24" s="24" t="s">
        <v>45</v>
      </c>
    </row>
    <row r="25" spans="1:2" ht="15">
      <c r="A25" s="41">
        <v>90</v>
      </c>
      <c r="B25" s="24" t="s">
        <v>46</v>
      </c>
    </row>
    <row r="26" spans="1:2" ht="15">
      <c r="A26" s="41">
        <v>92</v>
      </c>
      <c r="B26" s="23" t="s">
        <v>22</v>
      </c>
    </row>
    <row r="27" spans="1:2" ht="15">
      <c r="A27" s="41">
        <v>93</v>
      </c>
      <c r="B27" s="24" t="s">
        <v>71</v>
      </c>
    </row>
    <row r="28" spans="1:2" ht="15">
      <c r="A28" s="41">
        <v>94</v>
      </c>
      <c r="B28" s="24" t="s">
        <v>121</v>
      </c>
    </row>
    <row r="29" spans="1:2" ht="15">
      <c r="A29" s="41">
        <v>95</v>
      </c>
      <c r="B29" s="23" t="s">
        <v>37</v>
      </c>
    </row>
    <row r="30" spans="1:2" ht="15">
      <c r="A30" s="41">
        <v>97</v>
      </c>
      <c r="B30" s="24" t="s">
        <v>83</v>
      </c>
    </row>
    <row r="31" spans="1:2" ht="15">
      <c r="A31" s="41">
        <v>98</v>
      </c>
      <c r="B31" s="24" t="s">
        <v>27</v>
      </c>
    </row>
    <row r="32" spans="1:2" ht="15">
      <c r="A32" s="41">
        <v>110</v>
      </c>
      <c r="B32" s="24" t="s">
        <v>120</v>
      </c>
    </row>
    <row r="33" spans="1:2" ht="15">
      <c r="A33" s="41">
        <v>111</v>
      </c>
      <c r="B33" s="24" t="s">
        <v>122</v>
      </c>
    </row>
    <row r="34" spans="1:2" ht="15">
      <c r="A34" s="41">
        <v>112</v>
      </c>
      <c r="B34" s="23" t="s">
        <v>34</v>
      </c>
    </row>
    <row r="35" spans="1:2" ht="15">
      <c r="A35" s="41">
        <v>113</v>
      </c>
      <c r="B35" s="24" t="s">
        <v>73</v>
      </c>
    </row>
    <row r="36" spans="1:2" ht="15">
      <c r="A36" s="41">
        <v>121</v>
      </c>
      <c r="B36" s="24" t="s">
        <v>47</v>
      </c>
    </row>
    <row r="37" spans="1:2" ht="15">
      <c r="A37" s="41">
        <v>131</v>
      </c>
      <c r="B37" s="24" t="s">
        <v>88</v>
      </c>
    </row>
    <row r="38" spans="1:2" s="25" customFormat="1" ht="15">
      <c r="A38" s="41">
        <v>132</v>
      </c>
      <c r="B38" s="24" t="s">
        <v>90</v>
      </c>
    </row>
    <row r="39" spans="1:2" ht="15">
      <c r="A39" s="41">
        <v>133</v>
      </c>
      <c r="B39" s="24" t="s">
        <v>89</v>
      </c>
    </row>
    <row r="40" spans="1:2" ht="15">
      <c r="A40" s="41">
        <v>134</v>
      </c>
      <c r="B40" s="24" t="s">
        <v>91</v>
      </c>
    </row>
    <row r="41" spans="1:2" ht="15">
      <c r="A41" s="41">
        <v>135</v>
      </c>
      <c r="B41" s="24" t="s">
        <v>92</v>
      </c>
    </row>
    <row r="42" spans="1:2" ht="15">
      <c r="A42" s="41">
        <v>136</v>
      </c>
      <c r="B42" s="24" t="s">
        <v>94</v>
      </c>
    </row>
    <row r="43" spans="1:2" ht="15">
      <c r="A43" s="41">
        <v>137</v>
      </c>
      <c r="B43" s="24" t="s">
        <v>96</v>
      </c>
    </row>
    <row r="44" spans="1:2" s="25" customFormat="1" ht="15">
      <c r="A44" s="41">
        <v>138</v>
      </c>
      <c r="B44" s="24" t="s">
        <v>95</v>
      </c>
    </row>
    <row r="45" spans="1:2" ht="15">
      <c r="A45" s="41">
        <v>139</v>
      </c>
      <c r="B45" s="24" t="s">
        <v>124</v>
      </c>
    </row>
    <row r="46" spans="1:2" ht="15">
      <c r="A46" s="41">
        <v>140</v>
      </c>
      <c r="B46" s="24" t="s">
        <v>93</v>
      </c>
    </row>
    <row r="47" spans="1:2" ht="15">
      <c r="A47" s="41">
        <v>141</v>
      </c>
      <c r="B47" s="24" t="s">
        <v>87</v>
      </c>
    </row>
    <row r="48" spans="1:2" ht="15">
      <c r="A48" s="41">
        <v>142</v>
      </c>
      <c r="B48" s="24" t="s">
        <v>97</v>
      </c>
    </row>
    <row r="49" spans="1:2" ht="15">
      <c r="A49" s="41">
        <v>143</v>
      </c>
      <c r="B49" s="24" t="s">
        <v>98</v>
      </c>
    </row>
    <row r="50" spans="1:2" ht="15">
      <c r="A50" s="41">
        <v>144</v>
      </c>
      <c r="B50" s="24" t="s">
        <v>99</v>
      </c>
    </row>
    <row r="51" spans="1:2" ht="15">
      <c r="A51" s="41">
        <v>145</v>
      </c>
      <c r="B51" s="24" t="s">
        <v>100</v>
      </c>
    </row>
    <row r="52" spans="1:2" ht="15">
      <c r="A52" s="41">
        <v>146</v>
      </c>
      <c r="B52" s="24" t="s">
        <v>101</v>
      </c>
    </row>
    <row r="53" spans="1:2" ht="15">
      <c r="A53" s="41">
        <v>147</v>
      </c>
      <c r="B53" s="24" t="s">
        <v>104</v>
      </c>
    </row>
    <row r="54" spans="1:2" ht="15">
      <c r="A54" s="41">
        <v>148</v>
      </c>
      <c r="B54" s="24" t="s">
        <v>103</v>
      </c>
    </row>
    <row r="55" spans="1:2" ht="15">
      <c r="A55" s="41">
        <v>149</v>
      </c>
      <c r="B55" s="24" t="s">
        <v>102</v>
      </c>
    </row>
    <row r="56" spans="1:2" ht="15">
      <c r="A56" s="41">
        <v>150</v>
      </c>
      <c r="B56" s="32" t="s">
        <v>118</v>
      </c>
    </row>
    <row r="57" spans="1:2" ht="15">
      <c r="A57" s="41">
        <v>151</v>
      </c>
      <c r="B57" s="24" t="s">
        <v>67</v>
      </c>
    </row>
    <row r="58" spans="1:2" ht="15">
      <c r="A58" s="41">
        <v>193</v>
      </c>
      <c r="B58" s="24" t="s">
        <v>77</v>
      </c>
    </row>
    <row r="59" spans="1:2" ht="15">
      <c r="A59" s="41">
        <v>195</v>
      </c>
      <c r="B59" s="23" t="s">
        <v>33</v>
      </c>
    </row>
    <row r="60" spans="1:2" ht="15">
      <c r="A60" s="41">
        <v>196</v>
      </c>
      <c r="B60" s="23" t="s">
        <v>29</v>
      </c>
    </row>
    <row r="61" spans="1:2" ht="15">
      <c r="A61" s="41">
        <v>197</v>
      </c>
      <c r="B61" s="24" t="s">
        <v>66</v>
      </c>
    </row>
    <row r="62" spans="1:3" ht="15">
      <c r="A62" s="41">
        <v>220</v>
      </c>
      <c r="B62" s="32" t="s">
        <v>48</v>
      </c>
      <c r="C62" s="42"/>
    </row>
    <row r="63" spans="1:2" ht="15">
      <c r="A63" s="41">
        <v>300</v>
      </c>
      <c r="B63" s="24" t="s">
        <v>105</v>
      </c>
    </row>
    <row r="64" spans="1:2" ht="15">
      <c r="A64" s="41">
        <v>301</v>
      </c>
      <c r="B64" s="24" t="s">
        <v>106</v>
      </c>
    </row>
    <row r="65" spans="1:2" ht="15">
      <c r="A65" s="41">
        <v>302</v>
      </c>
      <c r="B65" s="24" t="s">
        <v>107</v>
      </c>
    </row>
    <row r="66" spans="1:2" ht="15">
      <c r="A66" s="41">
        <v>303</v>
      </c>
      <c r="B66" s="24" t="s">
        <v>108</v>
      </c>
    </row>
    <row r="67" spans="1:2" ht="15">
      <c r="A67" s="41">
        <v>304</v>
      </c>
      <c r="B67" s="24" t="s">
        <v>111</v>
      </c>
    </row>
    <row r="68" spans="1:2" ht="15">
      <c r="A68" s="41">
        <v>305</v>
      </c>
      <c r="B68" s="24" t="s">
        <v>109</v>
      </c>
    </row>
    <row r="69" spans="1:2" ht="15">
      <c r="A69" s="41">
        <v>306</v>
      </c>
      <c r="B69" s="24" t="s">
        <v>110</v>
      </c>
    </row>
    <row r="70" spans="1:2" ht="15">
      <c r="A70" s="41">
        <v>307</v>
      </c>
      <c r="B70" s="24" t="s">
        <v>112</v>
      </c>
    </row>
    <row r="71" spans="1:2" ht="15">
      <c r="A71" s="41">
        <v>308</v>
      </c>
      <c r="B71" s="24" t="s">
        <v>113</v>
      </c>
    </row>
    <row r="72" spans="1:2" ht="15">
      <c r="A72" s="41">
        <v>309</v>
      </c>
      <c r="B72" s="24" t="s">
        <v>114</v>
      </c>
    </row>
    <row r="73" spans="1:2" ht="15">
      <c r="A73" s="41">
        <v>310</v>
      </c>
      <c r="B73" s="26" t="s">
        <v>70</v>
      </c>
    </row>
    <row r="74" spans="1:2" ht="15">
      <c r="A74" s="41">
        <v>361</v>
      </c>
      <c r="B74" s="25" t="s">
        <v>20</v>
      </c>
    </row>
    <row r="75" spans="1:2" ht="15">
      <c r="A75" s="41">
        <v>366</v>
      </c>
      <c r="B75" s="24" t="s">
        <v>115</v>
      </c>
    </row>
    <row r="76" spans="1:2" ht="15">
      <c r="A76" s="41">
        <v>367</v>
      </c>
      <c r="B76" s="24" t="s">
        <v>116</v>
      </c>
    </row>
    <row r="77" spans="1:2" ht="15">
      <c r="A77" s="41">
        <v>370</v>
      </c>
      <c r="B77" s="32" t="s">
        <v>49</v>
      </c>
    </row>
    <row r="78" spans="1:2" ht="15">
      <c r="A78" s="41">
        <v>390</v>
      </c>
      <c r="B78" s="32" t="s">
        <v>50</v>
      </c>
    </row>
    <row r="79" spans="1:2" ht="15">
      <c r="A79" s="41">
        <v>391</v>
      </c>
      <c r="B79" s="24" t="s">
        <v>81</v>
      </c>
    </row>
    <row r="80" spans="1:2" ht="15">
      <c r="A80" s="41">
        <v>392</v>
      </c>
      <c r="B80" s="24" t="s">
        <v>25</v>
      </c>
    </row>
    <row r="81" spans="1:2" ht="15">
      <c r="A81" s="41">
        <v>393</v>
      </c>
      <c r="B81" s="24" t="s">
        <v>51</v>
      </c>
    </row>
    <row r="82" spans="1:2" ht="15">
      <c r="A82" s="41">
        <v>400</v>
      </c>
      <c r="B82" s="32" t="s">
        <v>63</v>
      </c>
    </row>
    <row r="83" spans="1:2" ht="15">
      <c r="A83" s="41">
        <v>401</v>
      </c>
      <c r="B83" s="23" t="s">
        <v>28</v>
      </c>
    </row>
    <row r="84" spans="1:2" ht="15">
      <c r="A84" s="41">
        <v>413</v>
      </c>
      <c r="B84" s="23" t="s">
        <v>32</v>
      </c>
    </row>
    <row r="85" spans="1:2" ht="15">
      <c r="A85" s="41">
        <v>428</v>
      </c>
      <c r="B85" s="24" t="s">
        <v>72</v>
      </c>
    </row>
    <row r="86" spans="1:2" ht="15">
      <c r="A86" s="41">
        <v>431</v>
      </c>
      <c r="B86" s="32" t="s">
        <v>52</v>
      </c>
    </row>
    <row r="87" spans="1:2" ht="15">
      <c r="A87" s="41">
        <v>480</v>
      </c>
      <c r="B87" s="23" t="s">
        <v>38</v>
      </c>
    </row>
    <row r="88" spans="1:2" ht="15">
      <c r="A88" s="41">
        <v>4000</v>
      </c>
      <c r="B88" s="24" t="s">
        <v>119</v>
      </c>
    </row>
    <row r="89" spans="1:2" ht="15">
      <c r="A89" s="41">
        <v>4001</v>
      </c>
      <c r="B89" s="32" t="s">
        <v>82</v>
      </c>
    </row>
    <row r="90" spans="1:2" ht="15">
      <c r="A90" s="41">
        <v>4002</v>
      </c>
      <c r="B90" s="24" t="s">
        <v>30</v>
      </c>
    </row>
    <row r="91" spans="1:2" ht="15">
      <c r="A91" s="41">
        <v>4003</v>
      </c>
      <c r="B91" s="33" t="s">
        <v>53</v>
      </c>
    </row>
    <row r="92" spans="1:3" ht="15">
      <c r="A92" s="41">
        <v>4004</v>
      </c>
      <c r="B92" s="32" t="s">
        <v>74</v>
      </c>
      <c r="C92" s="42"/>
    </row>
    <row r="93" spans="1:2" ht="15">
      <c r="A93" s="41">
        <v>4005</v>
      </c>
      <c r="B93" s="32" t="s">
        <v>68</v>
      </c>
    </row>
    <row r="94" spans="1:2" ht="15">
      <c r="A94" s="41">
        <v>4006</v>
      </c>
      <c r="B94" s="32" t="s">
        <v>75</v>
      </c>
    </row>
    <row r="95" spans="1:2" ht="15">
      <c r="A95" s="41">
        <v>4007</v>
      </c>
      <c r="B95" s="33" t="s">
        <v>54</v>
      </c>
    </row>
    <row r="96" spans="1:2" ht="15">
      <c r="A96" s="41">
        <v>4008</v>
      </c>
      <c r="B96" s="33" t="s">
        <v>55</v>
      </c>
    </row>
    <row r="97" spans="1:2" ht="15">
      <c r="A97" s="41">
        <v>4009</v>
      </c>
      <c r="B97" s="33" t="s">
        <v>56</v>
      </c>
    </row>
    <row r="98" spans="1:2" ht="15">
      <c r="A98" s="41">
        <v>4010</v>
      </c>
      <c r="B98" s="33" t="s">
        <v>57</v>
      </c>
    </row>
    <row r="99" spans="1:2" ht="15">
      <c r="A99" s="41">
        <v>4011</v>
      </c>
      <c r="B99" s="33" t="s">
        <v>58</v>
      </c>
    </row>
    <row r="100" spans="1:2" ht="15">
      <c r="A100" s="41">
        <v>4012</v>
      </c>
      <c r="B100" s="33" t="s">
        <v>59</v>
      </c>
    </row>
    <row r="101" spans="1:2" ht="15">
      <c r="A101" s="41">
        <v>4013</v>
      </c>
      <c r="B101" s="33" t="s">
        <v>60</v>
      </c>
    </row>
    <row r="102" spans="1:2" ht="15">
      <c r="A102" s="41">
        <v>4014</v>
      </c>
      <c r="B102" s="33" t="s">
        <v>61</v>
      </c>
    </row>
    <row r="103" spans="1:2" ht="15">
      <c r="A103" s="41">
        <v>4015</v>
      </c>
      <c r="B103" s="32" t="s">
        <v>62</v>
      </c>
    </row>
  </sheetData>
  <sheetProtection algorithmName="SHA-512" hashValue="rKLkRVc0iMExYjgMJkD3qS5WAch+yQu5FAwiojfs27TLFaQdhzNVFuMQlTi+tFkO2shTxpHI97xeoWjBd81jMA==" saltValue="PDEP5ltuidNdo74lQ5hShg==" spinCount="100000" sheet="1" autoFilter="0"/>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Whesley  Fernandes Henrique</dc:creator>
  <cp:keywords/>
  <dc:description/>
  <cp:lastModifiedBy>Gabriele Sobrinho Ribeiro</cp:lastModifiedBy>
  <cp:lastPrinted>2018-04-18T14:05:11Z</cp:lastPrinted>
  <dcterms:created xsi:type="dcterms:W3CDTF">2018-04-18T13:56:42Z</dcterms:created>
  <dcterms:modified xsi:type="dcterms:W3CDTF">2019-05-24T12:50:19Z</dcterms:modified>
  <cp:category/>
  <cp:version/>
  <cp:contentType/>
  <cp:contentStatus/>
</cp:coreProperties>
</file>