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19 - Embalagem -13920-2019-67\documentos para o hesk\"/>
    </mc:Choice>
  </mc:AlternateContent>
  <bookViews>
    <workbookView xWindow="0" yWindow="0" windowWidth="24000" windowHeight="9000" firstSheet="1" activeTab="2"/>
  </bookViews>
  <sheets>
    <sheet name="Base de Dados 52.12 52.33 52.3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52.12 52.33 52.34'!$A$1:$I$2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J7" i="2"/>
  <c r="I7" i="2"/>
  <c r="E7" i="2" l="1"/>
  <c r="K4" i="2" l="1"/>
  <c r="N4" i="2"/>
  <c r="B2" i="1" l="1"/>
  <c r="L7" i="2" l="1"/>
  <c r="C7" i="2"/>
  <c r="J4" i="2"/>
  <c r="D7" i="2"/>
  <c r="A7" i="2"/>
  <c r="O7" i="2" l="1"/>
  <c r="B7" i="2"/>
  <c r="N7" i="2" l="1"/>
</calcChain>
</file>

<file path=xl/sharedStrings.xml><?xml version="1.0" encoding="utf-8"?>
<sst xmlns="http://schemas.openxmlformats.org/spreadsheetml/2006/main" count="139" uniqueCount="135">
  <si>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</si>
  <si>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</si>
  <si>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</si>
  <si>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</si>
  <si>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</si>
  <si>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</si>
  <si>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</si>
  <si>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</si>
  <si>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</si>
  <si>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</si>
  <si>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</si>
  <si>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</si>
  <si>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</si>
  <si>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</si>
  <si>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</si>
  <si>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</si>
  <si>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</si>
  <si>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</si>
  <si>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</si>
  <si>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</si>
  <si>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</si>
  <si>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</si>
  <si>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</si>
  <si>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</si>
  <si>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</si>
  <si>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</si>
  <si>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</si>
  <si>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</si>
  <si>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</si>
  <si>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</si>
  <si>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</si>
  <si>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</si>
  <si>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</si>
  <si>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</si>
  <si>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</si>
  <si>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</si>
  <si>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</si>
  <si>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</si>
  <si>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</si>
  <si>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</si>
  <si>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</si>
  <si>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</si>
  <si>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</si>
  <si>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</si>
  <si>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</si>
  <si>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</si>
  <si>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</si>
  <si>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</si>
  <si>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</si>
  <si>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</si>
  <si>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</si>
  <si>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</si>
  <si>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</si>
  <si>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</si>
  <si>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</si>
  <si>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</si>
  <si>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</si>
  <si>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</si>
  <si>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</si>
  <si>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</si>
  <si>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</si>
  <si>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</si>
  <si>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</si>
  <si>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</si>
  <si>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</si>
  <si>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</si>
  <si>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</si>
  <si>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</si>
  <si>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</si>
  <si>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</si>
  <si>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</si>
  <si>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</si>
  <si>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</si>
  <si>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</si>
  <si>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</si>
  <si>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</si>
  <si>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</si>
  <si>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</si>
  <si>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</si>
  <si>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</si>
  <si>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</si>
  <si>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</si>
  <si>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</si>
  <si>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</si>
  <si>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</si>
  <si>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</si>
  <si>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</si>
  <si>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</si>
  <si>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</si>
  <si>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</si>
  <si>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</si>
  <si>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</si>
  <si>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</si>
  <si>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</si>
  <si>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</si>
  <si>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</si>
  <si>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</si>
  <si>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</si>
  <si>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</si>
  <si>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</si>
  <si>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</si>
  <si>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</si>
  <si>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</si>
  <si>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</si>
  <si>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</si>
  <si>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</si>
  <si>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</si>
  <si>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</si>
  <si>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</si>
  <si>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</si>
  <si>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</si>
  <si>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</si>
  <si>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</si>
  <si>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</si>
  <si>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</si>
  <si>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</si>
  <si>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</si>
  <si>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</si>
  <si>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</si>
  <si>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</si>
  <si>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</si>
  <si>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</si>
  <si>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</si>
  <si>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</si>
  <si>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</si>
  <si>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</si>
  <si>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</si>
  <si>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unidade</t>
  </si>
  <si>
    <t>3.3.90.30.19.03.0012.000016-01</t>
  </si>
  <si>
    <t>CAIXA PLÁSTICA VAZADA</t>
  </si>
  <si>
    <t>CAIXA PLÁSTICA VAZADA,Aplicação: agrícola para horfru, com ombreira, capacidade de 52 litros, medindo externamente 310 x 360 x 556mm, Caracteríscas Adicionais: demais especificações conforme Termo de Referência.</t>
  </si>
  <si>
    <t>demanda</t>
  </si>
  <si>
    <t>PLS Nº 0034/2019</t>
  </si>
  <si>
    <t>PROC. SEI Nº 00040-00013920/2019-67</t>
  </si>
  <si>
    <t>SODF - Secretaria de Estado de Obras e Infraestrutura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</si>
</sst>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14" fontId="0" fillId="0" borderId="0" xfId="0" applyNumberFormat="1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topLeftCell="B1" zoomScale="80" zoomScaleNormal="80" workbookViewId="0">
      <selection activeCell="D20" sqref="D20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33.28515625" style="27" customWidth="1"/>
    <col min="4" max="4" width="64.140625" style="27" customWidth="1"/>
    <col min="5" max="5" width="13.8554687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6384" width="9.140625" style="1"/>
  </cols>
  <sheetData>
    <row r="1" spans="1:9" ht="31.5" x14ac:dyDescent="0.25">
      <c r="A1" s="31" t="s">
        <v>122</v>
      </c>
      <c r="B1" s="31" t="s">
        <v>0</v>
      </c>
      <c r="C1" s="31" t="s">
        <v>1</v>
      </c>
      <c r="D1" s="31" t="s">
        <v>2</v>
      </c>
      <c r="E1" s="31" t="s">
        <v>62</v>
      </c>
      <c r="F1" s="32" t="s">
        <v>3</v>
      </c>
      <c r="G1" s="31" t="s">
        <v>4</v>
      </c>
      <c r="H1" s="33" t="s">
        <v>131</v>
      </c>
      <c r="I1" s="33" t="s">
        <v>5</v>
      </c>
    </row>
    <row r="2" spans="1:9" ht="47.25" customHeight="1" x14ac:dyDescent="0.25">
      <c r="A2" s="35" t="s">
        <v>128</v>
      </c>
      <c r="B2" s="36" t="str">
        <f t="shared" ref="B2" si="0">CONCATENATE(A2," - ",F2)</f>
        <v>3.3.90.30.19.03.0012.000016-01 - 80</v>
      </c>
      <c r="C2" s="42" t="s">
        <v>129</v>
      </c>
      <c r="D2" s="37" t="s">
        <v>130</v>
      </c>
      <c r="E2" s="34" t="s">
        <v>127</v>
      </c>
      <c r="F2" s="34">
        <v>80</v>
      </c>
      <c r="G2" s="37" t="s">
        <v>43</v>
      </c>
      <c r="H2" s="43">
        <v>9345</v>
      </c>
      <c r="I2" s="34">
        <v>9435</v>
      </c>
    </row>
  </sheetData>
  <sheetProtection algorithmName="SHA-512" hashValue="oYrMzTqD74RoMF0ThSFeKTPOgBBaI2vfcTPDra17yzk9sWctGcFslAxYOO3VljQuHgGZlxU7ouq0rQQKR1lXNg==" saltValue="u006OVPhPZ6xlyFyYof3mA==" spinCount="100000" sheet="1" objects="1" scenarios="1"/>
  <autoFilter ref="A1:I2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opLeftCell="F1" workbookViewId="0">
      <selection activeCell="J7" sqref="J7"/>
    </sheetView>
  </sheetViews>
  <sheetFormatPr defaultRowHeight="15" x14ac:dyDescent="0.25"/>
  <cols>
    <col min="1" max="1" width="10.710937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30.5703125" style="2" customWidth="1"/>
    <col min="8" max="8" width="20.28515625" style="2" customWidth="1"/>
    <col min="9" max="9" width="34.42578125" style="2" customWidth="1"/>
    <col min="10" max="10" width="58.42578125" style="2" bestFit="1" customWidth="1"/>
    <col min="11" max="11" width="10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45" t="s">
        <v>6</v>
      </c>
      <c r="G1" s="46"/>
      <c r="H1" s="46"/>
      <c r="I1" s="46"/>
      <c r="J1" s="46"/>
      <c r="K1" s="46"/>
      <c r="L1" s="46"/>
      <c r="M1" s="46"/>
      <c r="N1" s="46"/>
      <c r="O1" s="47"/>
    </row>
    <row r="2" spans="1:16" ht="15.75" x14ac:dyDescent="0.25">
      <c r="F2" s="48" t="s">
        <v>133</v>
      </c>
      <c r="G2" s="49"/>
      <c r="H2" s="49"/>
      <c r="I2" s="49"/>
      <c r="J2" s="49"/>
      <c r="K2" s="49"/>
      <c r="L2" s="49"/>
      <c r="M2" s="49"/>
      <c r="N2" s="49"/>
      <c r="O2" s="50"/>
    </row>
    <row r="3" spans="1:16" ht="16.5" thickBot="1" x14ac:dyDescent="0.3">
      <c r="F3" s="51" t="s">
        <v>132</v>
      </c>
      <c r="G3" s="52"/>
      <c r="H3" s="52"/>
      <c r="I3" s="52"/>
      <c r="J3" s="52"/>
      <c r="K3" s="52"/>
      <c r="L3" s="52"/>
      <c r="M3" s="52"/>
      <c r="N3" s="52"/>
      <c r="O3" s="53"/>
      <c r="P3" s="3"/>
    </row>
    <row r="4" spans="1:16" ht="45" customHeight="1" thickBot="1" x14ac:dyDescent="0.3">
      <c r="F4" s="54" t="s">
        <v>7</v>
      </c>
      <c r="G4" s="55"/>
      <c r="H4" s="41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56">
        <f>COUNT(M7:M7)</f>
        <v>0</v>
      </c>
      <c r="L4" s="57"/>
      <c r="M4" s="58"/>
      <c r="N4" s="62">
        <f>COUNTBLANK(M7:M7)</f>
        <v>1</v>
      </c>
      <c r="O4" s="63"/>
      <c r="P4" s="6"/>
    </row>
    <row r="5" spans="1:16" ht="66.75" customHeight="1" thickBot="1" x14ac:dyDescent="0.3">
      <c r="A5" s="28">
        <v>43609</v>
      </c>
      <c r="B5" s="28"/>
      <c r="F5" s="66" t="s">
        <v>8</v>
      </c>
      <c r="G5" s="67"/>
      <c r="H5" s="40"/>
      <c r="I5" s="68"/>
      <c r="J5" s="69"/>
      <c r="K5" s="59"/>
      <c r="L5" s="60"/>
      <c r="M5" s="61"/>
      <c r="N5" s="64"/>
      <c r="O5" s="65"/>
      <c r="P5" s="6"/>
    </row>
    <row r="6" spans="1:16" ht="45" x14ac:dyDescent="0.25">
      <c r="A6" s="7" t="s">
        <v>9</v>
      </c>
      <c r="B6" s="7" t="s">
        <v>10</v>
      </c>
      <c r="C6" s="7" t="s">
        <v>11</v>
      </c>
      <c r="D6" s="7" t="s">
        <v>125</v>
      </c>
      <c r="E6" s="7" t="s">
        <v>126</v>
      </c>
      <c r="F6" s="8" t="s">
        <v>12</v>
      </c>
      <c r="G6" s="9" t="s">
        <v>123</v>
      </c>
      <c r="H6" s="9" t="s">
        <v>124</v>
      </c>
      <c r="I6" s="9" t="s">
        <v>1</v>
      </c>
      <c r="J6" s="9" t="s">
        <v>13</v>
      </c>
      <c r="K6" s="9" t="s">
        <v>14</v>
      </c>
      <c r="L6" s="9" t="s">
        <v>15</v>
      </c>
      <c r="M6" s="10" t="s">
        <v>16</v>
      </c>
      <c r="N6" s="9" t="s">
        <v>17</v>
      </c>
      <c r="O6" s="11" t="s">
        <v>18</v>
      </c>
    </row>
    <row r="7" spans="1:16" s="12" customFormat="1" ht="92.2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3.3.90.30.19.03.0012.000016-01</v>
      </c>
      <c r="E7" s="12">
        <f>H7</f>
        <v>0</v>
      </c>
      <c r="F7" s="14">
        <v>1</v>
      </c>
      <c r="G7" s="44" t="s">
        <v>128</v>
      </c>
      <c r="H7" s="15"/>
      <c r="I7" s="16" t="str">
        <f>VLOOKUP(G7,'Base de Dados 52.12 52.33 52.34'!A:D,3,FALSE)</f>
        <v>CAIXA PLÁSTICA VAZADA</v>
      </c>
      <c r="J7" s="16" t="str">
        <f>VLOOKUP(G7,'Base de Dados 52.12 52.33 52.34'!A:E,4,FALSE)</f>
        <v>CAIXA PLÁSTICA VAZADA,Aplicação: agrícola para horfru, com ombreira, capacidade de 52 litros, medindo externamente 310 x 360 x 556mm, Caracteríscas Adicionais: demais especificações conforme Termo de Referência.</v>
      </c>
      <c r="K7" s="17" t="str">
        <f>VLOOKUP('Respostas Órgãos'!G7,'Base de Dados 52.12 52.33 52.34'!A:E,5,FALSE)</f>
        <v>unidade</v>
      </c>
      <c r="L7" s="18">
        <f>SUMIF('Base de Dados 52.12 52.33 52.34'!B:B,'Respostas Órgãos'!G7&amp;" - "&amp;'Respostas Órgãos'!$I$4,'Base de Dados 52.12 52.33 52.34'!I:I)</f>
        <v>0</v>
      </c>
      <c r="M7" s="19"/>
      <c r="N7" s="20">
        <f t="shared" ref="N7" si="0">M7-L7</f>
        <v>0</v>
      </c>
      <c r="O7" s="21" t="str">
        <f t="shared" ref="O7" si="1">IF(ISERROR((M7-L7)/L7),"Sem histórico de consumo",(M7-L7)/L7)</f>
        <v>Sem histórico de consumo</v>
      </c>
    </row>
    <row r="8" spans="1:16" x14ac:dyDescent="0.25">
      <c r="A8" s="12"/>
      <c r="B8" s="12"/>
      <c r="C8" s="13"/>
      <c r="D8" s="12"/>
      <c r="E8" s="12"/>
    </row>
    <row r="9" spans="1:16" x14ac:dyDescent="0.25">
      <c r="A9" s="12"/>
      <c r="B9" s="12"/>
      <c r="C9" s="13"/>
      <c r="D9" s="12"/>
      <c r="E9" s="12"/>
    </row>
    <row r="10" spans="1:16" x14ac:dyDescent="0.25">
      <c r="A10" s="12"/>
      <c r="B10" s="12"/>
      <c r="C10" s="13"/>
      <c r="D10" s="12"/>
      <c r="E10" s="12"/>
    </row>
    <row r="11" spans="1:16" x14ac:dyDescent="0.25">
      <c r="A11" s="12"/>
      <c r="B11" s="12"/>
      <c r="C11" s="13"/>
      <c r="D11" s="12"/>
      <c r="E11" s="12"/>
    </row>
    <row r="12" spans="1:16" x14ac:dyDescent="0.25">
      <c r="A12" s="12"/>
      <c r="B12" s="12"/>
      <c r="C12" s="13"/>
      <c r="D12" s="12"/>
      <c r="E12" s="12"/>
    </row>
    <row r="13" spans="1:16" x14ac:dyDescent="0.25">
      <c r="A13" s="12"/>
      <c r="B13" s="12"/>
      <c r="C13" s="13"/>
      <c r="D13" s="12"/>
      <c r="E13" s="12"/>
    </row>
  </sheetData>
  <sheetProtection algorithmName="SHA-512" hashValue="JvVM/DLlEnNkrnb0ilp4iOdQ5+BBOl+CjsyzpGmYydMdXqhQN5UR4oBKJS3gMfLkBxN+ggGZ46KduYOVct3R8A==" saltValue="q0dMIrArCub0i7oIBQq99A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abSelected="1" workbookViewId="0">
      <selection activeCell="B26" sqref="B2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19</v>
      </c>
      <c r="B1" s="22" t="s">
        <v>10</v>
      </c>
    </row>
    <row r="2" spans="1:2" x14ac:dyDescent="0.25">
      <c r="A2" s="23">
        <v>1</v>
      </c>
      <c r="B2" s="24" t="s">
        <v>24</v>
      </c>
    </row>
    <row r="3" spans="1:2" x14ac:dyDescent="0.25">
      <c r="A3" s="38">
        <v>2</v>
      </c>
      <c r="B3" s="29" t="s">
        <v>40</v>
      </c>
    </row>
    <row r="4" spans="1:2" x14ac:dyDescent="0.25">
      <c r="A4" s="38">
        <v>10</v>
      </c>
      <c r="B4" s="29" t="s">
        <v>78</v>
      </c>
    </row>
    <row r="5" spans="1:2" x14ac:dyDescent="0.25">
      <c r="A5" s="38">
        <v>14</v>
      </c>
      <c r="B5" s="24" t="s">
        <v>120</v>
      </c>
    </row>
    <row r="6" spans="1:2" x14ac:dyDescent="0.25">
      <c r="A6" s="38">
        <v>15</v>
      </c>
      <c r="B6" s="24" t="s">
        <v>83</v>
      </c>
    </row>
    <row r="7" spans="1:2" x14ac:dyDescent="0.25">
      <c r="A7" s="38">
        <v>20</v>
      </c>
      <c r="B7" s="24" t="s">
        <v>82</v>
      </c>
    </row>
    <row r="8" spans="1:2" x14ac:dyDescent="0.25">
      <c r="A8" s="38">
        <v>40</v>
      </c>
      <c r="B8" s="29" t="s">
        <v>41</v>
      </c>
    </row>
    <row r="9" spans="1:2" x14ac:dyDescent="0.25">
      <c r="A9" s="38">
        <v>41</v>
      </c>
      <c r="B9" s="24" t="s">
        <v>21</v>
      </c>
    </row>
    <row r="10" spans="1:2" x14ac:dyDescent="0.25">
      <c r="A10" s="38">
        <v>50</v>
      </c>
      <c r="B10" s="29" t="s">
        <v>63</v>
      </c>
    </row>
    <row r="11" spans="1:2" x14ac:dyDescent="0.25">
      <c r="A11" s="38">
        <v>52</v>
      </c>
      <c r="B11" s="23" t="s">
        <v>35</v>
      </c>
    </row>
    <row r="12" spans="1:2" x14ac:dyDescent="0.25">
      <c r="A12" s="38">
        <v>53</v>
      </c>
      <c r="B12" s="23" t="s">
        <v>23</v>
      </c>
    </row>
    <row r="13" spans="1:2" x14ac:dyDescent="0.25">
      <c r="A13" s="38">
        <v>54</v>
      </c>
      <c r="B13" s="23" t="s">
        <v>36</v>
      </c>
    </row>
    <row r="14" spans="1:2" x14ac:dyDescent="0.25">
      <c r="A14" s="38">
        <v>55</v>
      </c>
      <c r="B14" s="24" t="s">
        <v>26</v>
      </c>
    </row>
    <row r="15" spans="1:2" x14ac:dyDescent="0.25">
      <c r="A15" s="38">
        <v>56</v>
      </c>
      <c r="B15" s="23" t="s">
        <v>31</v>
      </c>
    </row>
    <row r="16" spans="1:2" x14ac:dyDescent="0.25">
      <c r="A16" s="38">
        <v>60</v>
      </c>
      <c r="B16" s="24" t="s">
        <v>42</v>
      </c>
    </row>
    <row r="17" spans="1:2" x14ac:dyDescent="0.25">
      <c r="A17" s="38">
        <v>63</v>
      </c>
      <c r="B17" s="24" t="s">
        <v>77</v>
      </c>
    </row>
    <row r="18" spans="1:2" x14ac:dyDescent="0.25">
      <c r="A18" s="38">
        <v>64</v>
      </c>
      <c r="B18" s="24" t="s">
        <v>76</v>
      </c>
    </row>
    <row r="19" spans="1:2" x14ac:dyDescent="0.25">
      <c r="A19" s="38">
        <v>70</v>
      </c>
      <c r="B19" s="23" t="s">
        <v>39</v>
      </c>
    </row>
    <row r="20" spans="1:2" x14ac:dyDescent="0.25">
      <c r="A20" s="38">
        <v>71</v>
      </c>
      <c r="B20" s="24" t="s">
        <v>67</v>
      </c>
    </row>
    <row r="21" spans="1:2" x14ac:dyDescent="0.25">
      <c r="A21" s="38">
        <v>72</v>
      </c>
      <c r="B21" s="24" t="s">
        <v>74</v>
      </c>
    </row>
    <row r="22" spans="1:2" x14ac:dyDescent="0.25">
      <c r="A22" s="38">
        <v>74</v>
      </c>
      <c r="B22" s="29" t="s">
        <v>84</v>
      </c>
    </row>
    <row r="23" spans="1:2" x14ac:dyDescent="0.25">
      <c r="A23" s="38">
        <v>75</v>
      </c>
      <c r="B23" s="29" t="s">
        <v>115</v>
      </c>
    </row>
    <row r="24" spans="1:2" x14ac:dyDescent="0.25">
      <c r="A24" s="38">
        <v>80</v>
      </c>
      <c r="B24" s="24" t="s">
        <v>43</v>
      </c>
    </row>
    <row r="25" spans="1:2" x14ac:dyDescent="0.25">
      <c r="A25" s="38">
        <v>90</v>
      </c>
      <c r="B25" s="24" t="s">
        <v>44</v>
      </c>
    </row>
    <row r="26" spans="1:2" x14ac:dyDescent="0.25">
      <c r="A26" s="38">
        <v>92</v>
      </c>
      <c r="B26" s="23" t="s">
        <v>22</v>
      </c>
    </row>
    <row r="27" spans="1:2" x14ac:dyDescent="0.25">
      <c r="A27" s="38">
        <v>93</v>
      </c>
      <c r="B27" s="24" t="s">
        <v>69</v>
      </c>
    </row>
    <row r="28" spans="1:2" x14ac:dyDescent="0.25">
      <c r="A28" s="38">
        <v>94</v>
      </c>
      <c r="B28" s="24" t="s">
        <v>118</v>
      </c>
    </row>
    <row r="29" spans="1:2" x14ac:dyDescent="0.25">
      <c r="A29" s="38">
        <v>95</v>
      </c>
      <c r="B29" s="23" t="s">
        <v>37</v>
      </c>
    </row>
    <row r="30" spans="1:2" x14ac:dyDescent="0.25">
      <c r="A30" s="38">
        <v>97</v>
      </c>
      <c r="B30" s="24" t="s">
        <v>81</v>
      </c>
    </row>
    <row r="31" spans="1:2" x14ac:dyDescent="0.25">
      <c r="A31" s="38">
        <v>98</v>
      </c>
      <c r="B31" s="24" t="s">
        <v>27</v>
      </c>
    </row>
    <row r="32" spans="1:2" x14ac:dyDescent="0.25">
      <c r="A32" s="38">
        <v>110</v>
      </c>
      <c r="B32" s="24" t="s">
        <v>134</v>
      </c>
    </row>
    <row r="33" spans="1:2" x14ac:dyDescent="0.25">
      <c r="A33" s="38">
        <v>111</v>
      </c>
      <c r="B33" s="24" t="s">
        <v>119</v>
      </c>
    </row>
    <row r="34" spans="1:2" x14ac:dyDescent="0.25">
      <c r="A34" s="38">
        <v>112</v>
      </c>
      <c r="B34" s="23" t="s">
        <v>34</v>
      </c>
    </row>
    <row r="35" spans="1:2" x14ac:dyDescent="0.25">
      <c r="A35" s="38">
        <v>113</v>
      </c>
      <c r="B35" s="24" t="s">
        <v>71</v>
      </c>
    </row>
    <row r="36" spans="1:2" x14ac:dyDescent="0.25">
      <c r="A36" s="38">
        <v>121</v>
      </c>
      <c r="B36" s="24" t="s">
        <v>45</v>
      </c>
    </row>
    <row r="37" spans="1:2" x14ac:dyDescent="0.25">
      <c r="A37" s="38">
        <v>131</v>
      </c>
      <c r="B37" s="24" t="s">
        <v>86</v>
      </c>
    </row>
    <row r="38" spans="1:2" s="25" customFormat="1" x14ac:dyDescent="0.25">
      <c r="A38" s="38">
        <v>132</v>
      </c>
      <c r="B38" s="24" t="s">
        <v>88</v>
      </c>
    </row>
    <row r="39" spans="1:2" x14ac:dyDescent="0.25">
      <c r="A39" s="38">
        <v>133</v>
      </c>
      <c r="B39" s="24" t="s">
        <v>87</v>
      </c>
    </row>
    <row r="40" spans="1:2" x14ac:dyDescent="0.25">
      <c r="A40" s="38">
        <v>134</v>
      </c>
      <c r="B40" s="24" t="s">
        <v>89</v>
      </c>
    </row>
    <row r="41" spans="1:2" x14ac:dyDescent="0.25">
      <c r="A41" s="38">
        <v>135</v>
      </c>
      <c r="B41" s="24" t="s">
        <v>90</v>
      </c>
    </row>
    <row r="42" spans="1:2" x14ac:dyDescent="0.25">
      <c r="A42" s="38">
        <v>136</v>
      </c>
      <c r="B42" s="24" t="s">
        <v>92</v>
      </c>
    </row>
    <row r="43" spans="1:2" x14ac:dyDescent="0.25">
      <c r="A43" s="38">
        <v>137</v>
      </c>
      <c r="B43" s="24" t="s">
        <v>94</v>
      </c>
    </row>
    <row r="44" spans="1:2" s="25" customFormat="1" x14ac:dyDescent="0.25">
      <c r="A44" s="38">
        <v>138</v>
      </c>
      <c r="B44" s="24" t="s">
        <v>93</v>
      </c>
    </row>
    <row r="45" spans="1:2" x14ac:dyDescent="0.25">
      <c r="A45" s="38">
        <v>139</v>
      </c>
      <c r="B45" s="24" t="s">
        <v>121</v>
      </c>
    </row>
    <row r="46" spans="1:2" x14ac:dyDescent="0.25">
      <c r="A46" s="38">
        <v>140</v>
      </c>
      <c r="B46" s="24" t="s">
        <v>91</v>
      </c>
    </row>
    <row r="47" spans="1:2" x14ac:dyDescent="0.25">
      <c r="A47" s="38">
        <v>141</v>
      </c>
      <c r="B47" s="24" t="s">
        <v>85</v>
      </c>
    </row>
    <row r="48" spans="1:2" x14ac:dyDescent="0.25">
      <c r="A48" s="38">
        <v>142</v>
      </c>
      <c r="B48" s="24" t="s">
        <v>95</v>
      </c>
    </row>
    <row r="49" spans="1:3" x14ac:dyDescent="0.25">
      <c r="A49" s="38">
        <v>143</v>
      </c>
      <c r="B49" s="24" t="s">
        <v>96</v>
      </c>
    </row>
    <row r="50" spans="1:3" x14ac:dyDescent="0.25">
      <c r="A50" s="38">
        <v>144</v>
      </c>
      <c r="B50" s="24" t="s">
        <v>97</v>
      </c>
    </row>
    <row r="51" spans="1:3" x14ac:dyDescent="0.25">
      <c r="A51" s="38">
        <v>145</v>
      </c>
      <c r="B51" s="24" t="s">
        <v>98</v>
      </c>
    </row>
    <row r="52" spans="1:3" x14ac:dyDescent="0.25">
      <c r="A52" s="38">
        <v>146</v>
      </c>
      <c r="B52" s="24" t="s">
        <v>99</v>
      </c>
    </row>
    <row r="53" spans="1:3" x14ac:dyDescent="0.25">
      <c r="A53" s="38">
        <v>147</v>
      </c>
      <c r="B53" s="24" t="s">
        <v>102</v>
      </c>
    </row>
    <row r="54" spans="1:3" x14ac:dyDescent="0.25">
      <c r="A54" s="38">
        <v>148</v>
      </c>
      <c r="B54" s="24" t="s">
        <v>101</v>
      </c>
    </row>
    <row r="55" spans="1:3" x14ac:dyDescent="0.25">
      <c r="A55" s="38">
        <v>149</v>
      </c>
      <c r="B55" s="24" t="s">
        <v>100</v>
      </c>
    </row>
    <row r="56" spans="1:3" x14ac:dyDescent="0.25">
      <c r="A56" s="38">
        <v>150</v>
      </c>
      <c r="B56" s="29" t="s">
        <v>116</v>
      </c>
    </row>
    <row r="57" spans="1:3" x14ac:dyDescent="0.25">
      <c r="A57" s="38">
        <v>151</v>
      </c>
      <c r="B57" s="24" t="s">
        <v>65</v>
      </c>
    </row>
    <row r="58" spans="1:3" x14ac:dyDescent="0.25">
      <c r="A58" s="38">
        <v>193</v>
      </c>
      <c r="B58" s="24" t="s">
        <v>75</v>
      </c>
    </row>
    <row r="59" spans="1:3" x14ac:dyDescent="0.25">
      <c r="A59" s="38">
        <v>195</v>
      </c>
      <c r="B59" s="23" t="s">
        <v>33</v>
      </c>
    </row>
    <row r="60" spans="1:3" x14ac:dyDescent="0.25">
      <c r="A60" s="38">
        <v>196</v>
      </c>
      <c r="B60" s="23" t="s">
        <v>29</v>
      </c>
    </row>
    <row r="61" spans="1:3" x14ac:dyDescent="0.25">
      <c r="A61" s="38">
        <v>197</v>
      </c>
      <c r="B61" s="24" t="s">
        <v>64</v>
      </c>
    </row>
    <row r="62" spans="1:3" x14ac:dyDescent="0.25">
      <c r="A62" s="38">
        <v>220</v>
      </c>
      <c r="B62" s="29" t="s">
        <v>46</v>
      </c>
      <c r="C62" s="39"/>
    </row>
    <row r="63" spans="1:3" x14ac:dyDescent="0.25">
      <c r="A63" s="38">
        <v>300</v>
      </c>
      <c r="B63" s="24" t="s">
        <v>103</v>
      </c>
    </row>
    <row r="64" spans="1:3" x14ac:dyDescent="0.25">
      <c r="A64" s="38">
        <v>301</v>
      </c>
      <c r="B64" s="24" t="s">
        <v>104</v>
      </c>
    </row>
    <row r="65" spans="1:2" x14ac:dyDescent="0.25">
      <c r="A65" s="38">
        <v>302</v>
      </c>
      <c r="B65" s="24" t="s">
        <v>105</v>
      </c>
    </row>
    <row r="66" spans="1:2" x14ac:dyDescent="0.25">
      <c r="A66" s="38">
        <v>303</v>
      </c>
      <c r="B66" s="24" t="s">
        <v>106</v>
      </c>
    </row>
    <row r="67" spans="1:2" x14ac:dyDescent="0.25">
      <c r="A67" s="38">
        <v>304</v>
      </c>
      <c r="B67" s="24" t="s">
        <v>109</v>
      </c>
    </row>
    <row r="68" spans="1:2" x14ac:dyDescent="0.25">
      <c r="A68" s="38">
        <v>305</v>
      </c>
      <c r="B68" s="24" t="s">
        <v>107</v>
      </c>
    </row>
    <row r="69" spans="1:2" x14ac:dyDescent="0.25">
      <c r="A69" s="38">
        <v>306</v>
      </c>
      <c r="B69" s="24" t="s">
        <v>108</v>
      </c>
    </row>
    <row r="70" spans="1:2" x14ac:dyDescent="0.25">
      <c r="A70" s="38">
        <v>307</v>
      </c>
      <c r="B70" s="24" t="s">
        <v>110</v>
      </c>
    </row>
    <row r="71" spans="1:2" x14ac:dyDescent="0.25">
      <c r="A71" s="38">
        <v>308</v>
      </c>
      <c r="B71" s="24" t="s">
        <v>111</v>
      </c>
    </row>
    <row r="72" spans="1:2" x14ac:dyDescent="0.25">
      <c r="A72" s="38">
        <v>309</v>
      </c>
      <c r="B72" s="24" t="s">
        <v>112</v>
      </c>
    </row>
    <row r="73" spans="1:2" x14ac:dyDescent="0.25">
      <c r="A73" s="38">
        <v>310</v>
      </c>
      <c r="B73" s="26" t="s">
        <v>68</v>
      </c>
    </row>
    <row r="74" spans="1:2" x14ac:dyDescent="0.25">
      <c r="A74" s="38">
        <v>361</v>
      </c>
      <c r="B74" s="25" t="s">
        <v>20</v>
      </c>
    </row>
    <row r="75" spans="1:2" x14ac:dyDescent="0.25">
      <c r="A75" s="38">
        <v>366</v>
      </c>
      <c r="B75" s="24" t="s">
        <v>113</v>
      </c>
    </row>
    <row r="76" spans="1:2" x14ac:dyDescent="0.25">
      <c r="A76" s="38">
        <v>367</v>
      </c>
      <c r="B76" s="24" t="s">
        <v>114</v>
      </c>
    </row>
    <row r="77" spans="1:2" x14ac:dyDescent="0.25">
      <c r="A77" s="38">
        <v>370</v>
      </c>
      <c r="B77" s="29" t="s">
        <v>47</v>
      </c>
    </row>
    <row r="78" spans="1:2" x14ac:dyDescent="0.25">
      <c r="A78" s="38">
        <v>390</v>
      </c>
      <c r="B78" s="29" t="s">
        <v>48</v>
      </c>
    </row>
    <row r="79" spans="1:2" x14ac:dyDescent="0.25">
      <c r="A79" s="38">
        <v>391</v>
      </c>
      <c r="B79" s="24" t="s">
        <v>79</v>
      </c>
    </row>
    <row r="80" spans="1:2" x14ac:dyDescent="0.25">
      <c r="A80" s="38">
        <v>392</v>
      </c>
      <c r="B80" s="24" t="s">
        <v>25</v>
      </c>
    </row>
    <row r="81" spans="1:3" x14ac:dyDescent="0.25">
      <c r="A81" s="38">
        <v>393</v>
      </c>
      <c r="B81" s="24" t="s">
        <v>49</v>
      </c>
    </row>
    <row r="82" spans="1:3" x14ac:dyDescent="0.25">
      <c r="A82" s="38">
        <v>400</v>
      </c>
      <c r="B82" s="29" t="s">
        <v>61</v>
      </c>
    </row>
    <row r="83" spans="1:3" x14ac:dyDescent="0.25">
      <c r="A83" s="38">
        <v>401</v>
      </c>
      <c r="B83" s="23" t="s">
        <v>28</v>
      </c>
    </row>
    <row r="84" spans="1:3" x14ac:dyDescent="0.25">
      <c r="A84" s="38">
        <v>413</v>
      </c>
      <c r="B84" s="23" t="s">
        <v>32</v>
      </c>
    </row>
    <row r="85" spans="1:3" x14ac:dyDescent="0.25">
      <c r="A85" s="38">
        <v>428</v>
      </c>
      <c r="B85" s="24" t="s">
        <v>70</v>
      </c>
    </row>
    <row r="86" spans="1:3" x14ac:dyDescent="0.25">
      <c r="A86" s="38">
        <v>431</v>
      </c>
      <c r="B86" s="29" t="s">
        <v>50</v>
      </c>
    </row>
    <row r="87" spans="1:3" x14ac:dyDescent="0.25">
      <c r="A87" s="38">
        <v>480</v>
      </c>
      <c r="B87" s="23" t="s">
        <v>38</v>
      </c>
    </row>
    <row r="88" spans="1:3" x14ac:dyDescent="0.25">
      <c r="A88" s="38">
        <v>4000</v>
      </c>
      <c r="B88" s="24" t="s">
        <v>117</v>
      </c>
    </row>
    <row r="89" spans="1:3" x14ac:dyDescent="0.25">
      <c r="A89" s="38">
        <v>4001</v>
      </c>
      <c r="B89" s="29" t="s">
        <v>80</v>
      </c>
    </row>
    <row r="90" spans="1:3" x14ac:dyDescent="0.25">
      <c r="A90" s="38">
        <v>4002</v>
      </c>
      <c r="B90" s="24" t="s">
        <v>30</v>
      </c>
    </row>
    <row r="91" spans="1:3" x14ac:dyDescent="0.25">
      <c r="A91" s="38">
        <v>4003</v>
      </c>
      <c r="B91" s="30" t="s">
        <v>51</v>
      </c>
    </row>
    <row r="92" spans="1:3" x14ac:dyDescent="0.25">
      <c r="A92" s="38">
        <v>4004</v>
      </c>
      <c r="B92" s="29" t="s">
        <v>72</v>
      </c>
      <c r="C92" s="39"/>
    </row>
    <row r="93" spans="1:3" x14ac:dyDescent="0.25">
      <c r="A93" s="38">
        <v>4005</v>
      </c>
      <c r="B93" s="29" t="s">
        <v>66</v>
      </c>
    </row>
    <row r="94" spans="1:3" x14ac:dyDescent="0.25">
      <c r="A94" s="38">
        <v>4006</v>
      </c>
      <c r="B94" s="29" t="s">
        <v>73</v>
      </c>
    </row>
    <row r="95" spans="1:3" x14ac:dyDescent="0.25">
      <c r="A95" s="38">
        <v>4007</v>
      </c>
      <c r="B95" s="30" t="s">
        <v>52</v>
      </c>
    </row>
    <row r="96" spans="1:3" x14ac:dyDescent="0.25">
      <c r="A96" s="38">
        <v>4008</v>
      </c>
      <c r="B96" s="30" t="s">
        <v>53</v>
      </c>
    </row>
    <row r="97" spans="1:2" x14ac:dyDescent="0.25">
      <c r="A97" s="38">
        <v>4009</v>
      </c>
      <c r="B97" s="30" t="s">
        <v>54</v>
      </c>
    </row>
    <row r="98" spans="1:2" x14ac:dyDescent="0.25">
      <c r="A98" s="38">
        <v>4010</v>
      </c>
      <c r="B98" s="30" t="s">
        <v>55</v>
      </c>
    </row>
    <row r="99" spans="1:2" x14ac:dyDescent="0.25">
      <c r="A99" s="38">
        <v>4011</v>
      </c>
      <c r="B99" s="30" t="s">
        <v>56</v>
      </c>
    </row>
    <row r="100" spans="1:2" x14ac:dyDescent="0.25">
      <c r="A100" s="38">
        <v>4012</v>
      </c>
      <c r="B100" s="30" t="s">
        <v>57</v>
      </c>
    </row>
    <row r="101" spans="1:2" x14ac:dyDescent="0.25">
      <c r="A101" s="38">
        <v>4013</v>
      </c>
      <c r="B101" s="30" t="s">
        <v>58</v>
      </c>
    </row>
    <row r="102" spans="1:2" x14ac:dyDescent="0.25">
      <c r="A102" s="38">
        <v>4014</v>
      </c>
      <c r="B102" s="30" t="s">
        <v>59</v>
      </c>
    </row>
    <row r="103" spans="1:2" x14ac:dyDescent="0.25">
      <c r="A103" s="38">
        <v>4015</v>
      </c>
      <c r="B103" s="29" t="s">
        <v>60</v>
      </c>
    </row>
  </sheetData>
  <sheetProtection algorithmName="SHA-512" hashValue="Bvt5KT9i0wUBYMDk1gKUNIHvPQG6vV0cugFs6/P7Un2CT5BwoZlDU9jIRfMrK8nsDmBsXtbfhpFkrKFA+MLekQ==" saltValue="amDdBy1JMUCHhv+E4gAimQ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52.12 52.33 52.34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Nunes Machado</cp:lastModifiedBy>
  <cp:lastPrinted>2018-04-18T14:05:11Z</cp:lastPrinted>
  <dcterms:created xsi:type="dcterms:W3CDTF">2018-04-18T13:56:42Z</dcterms:created>
  <dcterms:modified xsi:type="dcterms:W3CDTF">2019-05-24T15:12:08Z</dcterms:modified>
</cp:coreProperties>
</file>