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600" activeTab="0"/>
  </bookViews>
  <sheets>
    <sheet name="EMISSÃO DE PEDIDO" sheetId="2" r:id="rId1"/>
  </sheets>
  <definedNames>
    <definedName name="_xlnm._FilterDatabase" localSheetId="0" hidden="1">'EMISSÃO DE PEDIDO'!$A$11:$H$68</definedName>
    <definedName name="_xlnm.Print_Titles" localSheetId="0">'EMISSÃO DE PEDIDO'!$11:$11</definedName>
  </definedNames>
  <calcPr calcId="162913"/>
</workbook>
</file>

<file path=xl/sharedStrings.xml><?xml version="1.0" encoding="utf-8"?>
<sst xmlns="http://schemas.openxmlformats.org/spreadsheetml/2006/main" count="139" uniqueCount="99">
  <si>
    <t>Valor do Pedido</t>
  </si>
  <si>
    <t>ITEM</t>
  </si>
  <si>
    <t>ESPECIFICAÇÃO</t>
  </si>
  <si>
    <t>UNIDADE</t>
  </si>
  <si>
    <t>Valor referência do edital</t>
  </si>
  <si>
    <t>Água Sanitária</t>
  </si>
  <si>
    <t>LT</t>
  </si>
  <si>
    <t>Álcool</t>
  </si>
  <si>
    <t>BB/LT</t>
  </si>
  <si>
    <t>Desinfetante eucalipto c/ 5 litros (concentrado)</t>
  </si>
  <si>
    <t>Unidade</t>
  </si>
  <si>
    <t>Flanela</t>
  </si>
  <si>
    <t>Lã de aço para alumínio (60 g – tipo Bombril)</t>
  </si>
  <si>
    <t>Luvas de borracha</t>
  </si>
  <si>
    <t>Par</t>
  </si>
  <si>
    <t>Removedor (de cera)</t>
  </si>
  <si>
    <t>Pct c/ 100 unid</t>
  </si>
  <si>
    <t>Saco plástico para lixo 40 litros</t>
  </si>
  <si>
    <t>Frasco</t>
  </si>
  <si>
    <t>Litro</t>
  </si>
  <si>
    <t>Balde de 10 litros</t>
  </si>
  <si>
    <t>Escovinha de nylon</t>
  </si>
  <si>
    <t>Pá de lixo (cabo longo)</t>
  </si>
  <si>
    <t>Rodo de 40 cm com cabo</t>
  </si>
  <si>
    <t>Vassourinha para vaso</t>
  </si>
  <si>
    <t>Local:</t>
  </si>
  <si>
    <t>Endereço:</t>
  </si>
  <si>
    <t>matr.:</t>
  </si>
  <si>
    <t>Valor a Receber:</t>
  </si>
  <si>
    <r>
      <t xml:space="preserve">Cera </t>
    </r>
    <r>
      <rPr>
        <sz val="9"/>
        <color theme="1"/>
        <rFont val="Arial"/>
        <family val="2"/>
      </rPr>
      <t>líquida autobrilho</t>
    </r>
  </si>
  <si>
    <t>Desinfetante sólido para sanitário – Pedra sanitária 25g</t>
  </si>
  <si>
    <t xml:space="preserve">Disco 380 mm </t>
  </si>
  <si>
    <t>Escova de encerar 380 mm</t>
  </si>
  <si>
    <t>Escova de lavar 380 mm</t>
  </si>
  <si>
    <t>Pacote</t>
  </si>
  <si>
    <t>Limpa vidros 500 ml</t>
  </si>
  <si>
    <t>Polidor para mármore, granitos ou similares (Cera líquida)</t>
  </si>
  <si>
    <t>Unidade/LT</t>
  </si>
  <si>
    <t>Rodo de 60/90 cm com cabo</t>
  </si>
  <si>
    <t>Sabão em barra na cor azul</t>
  </si>
  <si>
    <t>Pct c/ 5 unidades</t>
  </si>
  <si>
    <t>Panos para limpeza de chão</t>
  </si>
  <si>
    <t>Saco plástico 100 litros, preto, para lixo</t>
  </si>
  <si>
    <t>Pct c/100 unidades</t>
  </si>
  <si>
    <t>Sapólium ou saponáceo em pasta 500 gramas</t>
  </si>
  <si>
    <t>Vaselina líquida</t>
  </si>
  <si>
    <t>Vassoura de pelo de 20/40 cm com cabo</t>
  </si>
  <si>
    <t>Vassoura de pelo de 60 cm com cabo</t>
  </si>
  <si>
    <t>Vassoura de piaçava</t>
  </si>
  <si>
    <t xml:space="preserve">Papel higiênico   branco rolão 300 metros picotado </t>
  </si>
  <si>
    <t xml:space="preserve">Caixa c/ 8 unidades </t>
  </si>
  <si>
    <t>Sabonete líquido</t>
  </si>
  <si>
    <t xml:space="preserve">Produto para limpeza instantânea tipo veja 500ml </t>
  </si>
  <si>
    <t>Sabão líquido com 5 litros</t>
  </si>
  <si>
    <r>
      <t>Papel toalha (1</t>
    </r>
    <r>
      <rPr>
        <u val="single"/>
        <vertAlign val="superscript"/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 xml:space="preserve"> linha, branco)</t>
    </r>
  </si>
  <si>
    <t>Fardo c/ 1000 fls.</t>
  </si>
  <si>
    <t>Querosene</t>
  </si>
  <si>
    <t>Purificador de ar (Bom ar spray – 360 ml)</t>
  </si>
  <si>
    <t>Desengraxante</t>
  </si>
  <si>
    <t>Desengordurante</t>
  </si>
  <si>
    <t>Vassoura limpa teto</t>
  </si>
  <si>
    <t>Unid</t>
  </si>
  <si>
    <t>Executor(a):</t>
  </si>
  <si>
    <t>Serventes 44h (GF)</t>
  </si>
  <si>
    <t>REDUTOR 20%</t>
  </si>
  <si>
    <t>Tela para mictório</t>
  </si>
  <si>
    <t>Detergente para louças</t>
  </si>
  <si>
    <t>EPIS - Luvas de PVC cano longo</t>
  </si>
  <si>
    <t>EPIS - Óculos de proteção</t>
  </si>
  <si>
    <t>EPIS - Cinto de segurança</t>
  </si>
  <si>
    <t>EPIS - Máscara de proteção</t>
  </si>
  <si>
    <t>Quant. solicitada</t>
  </si>
  <si>
    <t>Quant. Entregue</t>
  </si>
  <si>
    <t>TOTAL PREVISTO</t>
  </si>
  <si>
    <t>TOTAL DO MATERIAL ENTREGUE</t>
  </si>
  <si>
    <t>Valor Total do Material Entregue</t>
  </si>
  <si>
    <t>Valor a ser glosado</t>
  </si>
  <si>
    <t>Valor por posto</t>
  </si>
  <si>
    <t>Valor Total</t>
  </si>
  <si>
    <r>
      <t xml:space="preserve">SOLICITAÇÃO DE MATERIAL DE LIMPEZA </t>
    </r>
    <r>
      <rPr>
        <b/>
        <sz val="15"/>
        <rFont val="Times New Roman"/>
        <family val="1"/>
      </rPr>
      <t>CONTRATO Nº06/2015</t>
    </r>
  </si>
  <si>
    <t>Posto de Servente 12x36h Diurno terminais</t>
  </si>
  <si>
    <t>Vassoura de gari 60 cm</t>
  </si>
  <si>
    <t>Lixeiras teladas 10 litros</t>
  </si>
  <si>
    <t>Lixeiras teladas 60 litros</t>
  </si>
  <si>
    <t>Rolo de mangueira 50 metros</t>
  </si>
  <si>
    <t>Saco de lixo 200 litros</t>
  </si>
  <si>
    <t>Pct c/100 unid</t>
  </si>
  <si>
    <t>Balde de 60 litros</t>
  </si>
  <si>
    <t>Saco de lixo plástico 60 litros</t>
  </si>
  <si>
    <t>Disco 510 mm</t>
  </si>
  <si>
    <t>Saco de papel para aspirador de pó</t>
  </si>
  <si>
    <t>Dispenser p/papel toalha em acrílico 500m cor branca</t>
  </si>
  <si>
    <t>Dispenser p/papel higiênico em acrilico 500m com branca</t>
  </si>
  <si>
    <t>Suporte para sabonete líquido</t>
  </si>
  <si>
    <t>pct</t>
  </si>
  <si>
    <t>unid</t>
  </si>
  <si>
    <t>Mês</t>
  </si>
  <si>
    <t>Quantidade</t>
  </si>
  <si>
    <t>Posto de Servente 12x36h Noturno terminais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</si>
</sst>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&quot;R$&quot;\ #,##0.00"/>
    <numFmt numFmtId="167" formatCode="_-[$R$-416]\ * #,##0.00_-;\-[$R$-416]\ * #,##0.00_-;_-[$R$-416]\ 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5"/>
      <color theme="1"/>
      <name val="Times New Roman"/>
      <family val="1"/>
    </font>
    <font>
      <sz val="7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rgb="FF000000"/>
      <name val="Arial"/>
      <family val="2"/>
    </font>
    <font>
      <sz val="9"/>
      <color theme="1"/>
      <name val="Arial"/>
      <family val="2"/>
    </font>
    <font>
      <u val="single"/>
      <vertAlign val="superscript"/>
      <sz val="9"/>
      <color rgb="FF000000"/>
      <name val="Arial"/>
      <family val="2"/>
    </font>
    <font>
      <b/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5"/>
      <name val="Times New Roman"/>
      <family val="1"/>
    </font>
    <font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8">
    <xf numFmtId="0" fontId="0" fillId="0" borderId="0" xfId="0"/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165" fontId="3" fillId="0" borderId="1" xfId="21" applyFont="1" applyFill="1" applyBorder="1" applyAlignment="1">
      <alignment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164" fontId="3" fillId="0" borderId="1" xfId="21" applyNumberFormat="1" applyFont="1" applyFill="1" applyBorder="1" applyAlignment="1">
      <alignment/>
    </xf>
    <xf numFmtId="0" fontId="0" fillId="0" borderId="1" xfId="0" applyBorder="1" applyAlignment="1">
      <alignment wrapText="1"/>
    </xf>
    <xf numFmtId="0" fontId="10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167" fontId="8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5" fontId="8" fillId="0" borderId="1" xfId="0" applyNumberFormat="1" applyFont="1" applyBorder="1"/>
    <xf numFmtId="0" fontId="7" fillId="0" borderId="0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2" xfId="0" applyBorder="1"/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43" fontId="5" fillId="6" borderId="3" xfId="20" applyFont="1" applyFill="1" applyBorder="1" applyAlignment="1">
      <alignment horizontal="center" vertical="center"/>
    </xf>
    <xf numFmtId="43" fontId="5" fillId="6" borderId="4" xfId="20" applyFont="1" applyFill="1" applyBorder="1" applyAlignment="1">
      <alignment horizontal="center" vertical="center"/>
    </xf>
    <xf numFmtId="164" fontId="13" fillId="6" borderId="5" xfId="21" applyNumberFormat="1" applyFont="1" applyFill="1" applyBorder="1" applyAlignment="1">
      <alignment horizontal="center" vertical="center"/>
    </xf>
    <xf numFmtId="164" fontId="13" fillId="6" borderId="6" xfId="21" applyNumberFormat="1" applyFont="1" applyFill="1" applyBorder="1" applyAlignment="1">
      <alignment horizontal="center" vertical="center"/>
    </xf>
    <xf numFmtId="43" fontId="5" fillId="7" borderId="3" xfId="20" applyFont="1" applyFill="1" applyBorder="1" applyAlignment="1">
      <alignment horizontal="center" vertical="center"/>
    </xf>
    <xf numFmtId="43" fontId="5" fillId="7" borderId="4" xfId="20" applyFont="1" applyFill="1" applyBorder="1" applyAlignment="1">
      <alignment horizontal="center" vertical="center"/>
    </xf>
    <xf numFmtId="165" fontId="5" fillId="7" borderId="5" xfId="21" applyFont="1" applyFill="1" applyBorder="1" applyAlignment="1">
      <alignment horizontal="center" vertical="center"/>
    </xf>
    <xf numFmtId="165" fontId="5" fillId="7" borderId="6" xfId="21" applyFont="1" applyFill="1" applyBorder="1" applyAlignment="1">
      <alignment horizontal="center" vertical="center"/>
    </xf>
    <xf numFmtId="43" fontId="5" fillId="8" borderId="3" xfId="20" applyFont="1" applyFill="1" applyBorder="1" applyAlignment="1">
      <alignment horizontal="center" vertical="center"/>
    </xf>
    <xf numFmtId="43" fontId="5" fillId="8" borderId="4" xfId="20" applyFont="1" applyFill="1" applyBorder="1" applyAlignment="1">
      <alignment horizontal="center" vertical="center"/>
    </xf>
    <xf numFmtId="165" fontId="5" fillId="8" borderId="5" xfId="21" applyFont="1" applyFill="1" applyBorder="1" applyAlignment="1">
      <alignment horizontal="center" vertical="center"/>
    </xf>
    <xf numFmtId="165" fontId="5" fillId="8" borderId="6" xfId="21" applyFont="1" applyFill="1" applyBorder="1" applyAlignment="1">
      <alignment horizontal="center" vertical="center"/>
    </xf>
    <xf numFmtId="43" fontId="5" fillId="9" borderId="3" xfId="20" applyFont="1" applyFill="1" applyBorder="1" applyAlignment="1">
      <alignment horizontal="center" vertical="center"/>
    </xf>
    <xf numFmtId="43" fontId="5" fillId="9" borderId="4" xfId="2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6" fontId="2" fillId="0" borderId="9" xfId="0" applyNumberFormat="1" applyFont="1" applyFill="1" applyBorder="1" applyAlignment="1">
      <alignment horizontal="left"/>
    </xf>
    <xf numFmtId="167" fontId="5" fillId="9" borderId="5" xfId="21" applyNumberFormat="1" applyFont="1" applyFill="1" applyBorder="1" applyAlignment="1">
      <alignment horizontal="center" vertical="center"/>
    </xf>
    <xf numFmtId="164" fontId="5" fillId="9" borderId="6" xfId="21" applyNumberFormat="1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 wrapText="1"/>
    </xf>
    <xf numFmtId="49" fontId="9" fillId="10" borderId="8" xfId="0" applyNumberFormat="1" applyFont="1" applyFill="1" applyBorder="1" applyAlignment="1">
      <alignment horizontal="center" vertical="center" wrapText="1"/>
    </xf>
    <xf numFmtId="49" fontId="9" fillId="10" borderId="10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</cellStyles>
  <dxfs count="18"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1"/>
  <sheetViews>
    <sheetView tabSelected="1" workbookViewId="0" topLeftCell="A1">
      <selection activeCell="C7" sqref="C7"/>
    </sheetView>
  </sheetViews>
  <sheetFormatPr defaultColWidth="9.140625" defaultRowHeight="15"/>
  <cols>
    <col min="1" max="1" width="4.7109375" style="0" bestFit="1" customWidth="1"/>
    <col min="2" max="2" width="34.57421875" style="0" customWidth="1"/>
    <col min="3" max="4" width="9.7109375" style="0" customWidth="1"/>
    <col min="5" max="5" width="11.7109375" style="0" customWidth="1"/>
    <col min="6" max="6" width="12.57421875" style="0" bestFit="1" customWidth="1"/>
    <col min="7" max="7" width="11.28125" style="0" bestFit="1" customWidth="1"/>
    <col min="8" max="8" width="13.8515625" style="0" bestFit="1" customWidth="1"/>
    <col min="9" max="9" width="12.28125" style="0" customWidth="1"/>
    <col min="10" max="10" width="6.00390625" style="0" customWidth="1"/>
    <col min="11" max="11" width="7.00390625" style="0" customWidth="1"/>
    <col min="12" max="12" width="9.140625" style="0" hidden="1" customWidth="1"/>
  </cols>
  <sheetData>
    <row r="1" spans="1:9" ht="20.25" customHeight="1" thickBot="1">
      <c r="A1" s="48" t="s">
        <v>79</v>
      </c>
      <c r="B1" s="49"/>
      <c r="C1" s="49"/>
      <c r="D1" s="49"/>
      <c r="E1" s="49"/>
      <c r="F1" s="49"/>
      <c r="G1" s="54" t="s">
        <v>96</v>
      </c>
      <c r="H1" s="55"/>
      <c r="I1" s="56"/>
    </row>
    <row r="2" spans="1:8" ht="7.5" customHeight="1">
      <c r="A2" s="5"/>
      <c r="B2" s="5"/>
      <c r="C2" s="5"/>
      <c r="D2" s="26"/>
      <c r="E2" s="5"/>
      <c r="F2" s="5"/>
      <c r="G2" s="5"/>
      <c r="H2" s="5"/>
    </row>
    <row r="3" spans="1:8" ht="15">
      <c r="A3" s="5"/>
      <c r="B3" s="6" t="s">
        <v>25</v>
      </c>
      <c r="C3" s="50"/>
      <c r="D3" s="50"/>
      <c r="E3" s="50"/>
      <c r="F3" s="50"/>
      <c r="G3" s="50"/>
      <c r="H3" s="50"/>
    </row>
    <row r="4" spans="1:8" ht="15">
      <c r="A4" s="1"/>
      <c r="B4" s="6" t="s">
        <v>26</v>
      </c>
      <c r="C4" s="51"/>
      <c r="D4" s="51"/>
      <c r="E4" s="51"/>
      <c r="F4" s="51"/>
      <c r="G4" s="51"/>
      <c r="H4" s="51"/>
    </row>
    <row r="5" spans="1:8" ht="15">
      <c r="A5" s="1"/>
      <c r="B5" s="6"/>
      <c r="C5" s="2"/>
      <c r="D5" s="2"/>
      <c r="E5" s="2"/>
      <c r="F5" s="2"/>
      <c r="G5" s="2"/>
      <c r="H5" s="2"/>
    </row>
    <row r="6" spans="1:8" ht="24">
      <c r="A6" s="1"/>
      <c r="B6" s="6"/>
      <c r="C6" s="57" t="s">
        <v>97</v>
      </c>
      <c r="D6" s="29" t="s">
        <v>77</v>
      </c>
      <c r="E6" s="29" t="s">
        <v>78</v>
      </c>
      <c r="F6" s="2"/>
      <c r="G6" s="2"/>
      <c r="H6" s="2"/>
    </row>
    <row r="7" spans="1:5" ht="15" customHeight="1">
      <c r="A7" s="1"/>
      <c r="B7" s="12" t="s">
        <v>63</v>
      </c>
      <c r="C7" s="13"/>
      <c r="D7" s="19">
        <v>288.39</v>
      </c>
      <c r="E7" s="16">
        <f>D7*C7</f>
        <v>0</v>
      </c>
    </row>
    <row r="8" spans="1:5" ht="15" customHeight="1">
      <c r="A8" s="1"/>
      <c r="B8" s="20" t="s">
        <v>80</v>
      </c>
      <c r="C8" s="13"/>
      <c r="D8" s="19">
        <v>288.39</v>
      </c>
      <c r="E8" s="16">
        <f>D8*C8</f>
        <v>0</v>
      </c>
    </row>
    <row r="9" spans="1:5" ht="15" customHeight="1">
      <c r="A9" s="1"/>
      <c r="B9" s="20" t="s">
        <v>98</v>
      </c>
      <c r="C9" s="13"/>
      <c r="D9" s="19">
        <v>288.39</v>
      </c>
      <c r="E9" s="16">
        <f>D9*C9</f>
        <v>0</v>
      </c>
    </row>
    <row r="10" spans="1:4" ht="15">
      <c r="A10" s="2"/>
      <c r="B10" s="11"/>
      <c r="C10" s="14"/>
      <c r="D10" s="14"/>
    </row>
    <row r="11" spans="1:9" ht="31.5">
      <c r="A11" s="15" t="s">
        <v>1</v>
      </c>
      <c r="B11" s="15" t="s">
        <v>2</v>
      </c>
      <c r="C11" s="15" t="s">
        <v>3</v>
      </c>
      <c r="D11" s="15" t="s">
        <v>71</v>
      </c>
      <c r="E11" s="15" t="s">
        <v>72</v>
      </c>
      <c r="F11" s="15" t="s">
        <v>4</v>
      </c>
      <c r="G11" s="15" t="s">
        <v>64</v>
      </c>
      <c r="H11" s="15" t="s">
        <v>73</v>
      </c>
      <c r="I11" s="15" t="s">
        <v>74</v>
      </c>
    </row>
    <row r="12" spans="1:9" ht="15">
      <c r="A12" s="17">
        <v>1</v>
      </c>
      <c r="B12" s="18" t="s">
        <v>5</v>
      </c>
      <c r="C12" s="17" t="s">
        <v>6</v>
      </c>
      <c r="D12" s="3"/>
      <c r="E12" s="3"/>
      <c r="F12" s="4">
        <v>1.25</v>
      </c>
      <c r="G12" s="4">
        <f aca="true" t="shared" si="0" ref="G12:G43">F12/5</f>
        <v>0.25</v>
      </c>
      <c r="H12" s="4">
        <f>D12*(F12-G12)</f>
        <v>0</v>
      </c>
      <c r="I12" s="4">
        <f>IF(E12&gt;D12,D12*(F12-G12),E12*(F12-G12))</f>
        <v>0</v>
      </c>
    </row>
    <row r="13" spans="1:9" ht="15">
      <c r="A13" s="17">
        <v>2</v>
      </c>
      <c r="B13" s="18" t="s">
        <v>7</v>
      </c>
      <c r="C13" s="17" t="s">
        <v>6</v>
      </c>
      <c r="D13" s="3"/>
      <c r="E13" s="3"/>
      <c r="F13" s="4">
        <v>2.98</v>
      </c>
      <c r="G13" s="4">
        <f t="shared" si="0"/>
        <v>0.596</v>
      </c>
      <c r="H13" s="4">
        <f aca="true" t="shared" si="1" ref="H13:H52">D13*(F13-G13)</f>
        <v>0</v>
      </c>
      <c r="I13" s="4">
        <f aca="true" t="shared" si="2" ref="I13:I52">IF(E13&gt;D13,D13*(F13-G13),E13*(F13-G13))</f>
        <v>0</v>
      </c>
    </row>
    <row r="14" spans="1:9" ht="15">
      <c r="A14" s="17">
        <v>3</v>
      </c>
      <c r="B14" s="18" t="s">
        <v>20</v>
      </c>
      <c r="C14" s="17" t="s">
        <v>10</v>
      </c>
      <c r="D14" s="3"/>
      <c r="E14" s="3"/>
      <c r="F14" s="4">
        <v>5.34</v>
      </c>
      <c r="G14" s="4">
        <f t="shared" si="0"/>
        <v>1.068</v>
      </c>
      <c r="H14" s="4">
        <f t="shared" si="1"/>
        <v>0</v>
      </c>
      <c r="I14" s="4">
        <f t="shared" si="2"/>
        <v>0</v>
      </c>
    </row>
    <row r="15" spans="1:9" ht="15">
      <c r="A15" s="17">
        <v>4</v>
      </c>
      <c r="B15" s="18" t="s">
        <v>29</v>
      </c>
      <c r="C15" s="17" t="s">
        <v>8</v>
      </c>
      <c r="D15" s="3"/>
      <c r="E15" s="3"/>
      <c r="F15" s="4">
        <v>4.4</v>
      </c>
      <c r="G15" s="4">
        <f t="shared" si="0"/>
        <v>0.8800000000000001</v>
      </c>
      <c r="H15" s="4">
        <f t="shared" si="1"/>
        <v>0</v>
      </c>
      <c r="I15" s="4">
        <f t="shared" si="2"/>
        <v>0</v>
      </c>
    </row>
    <row r="16" spans="1:9" ht="15">
      <c r="A16" s="17">
        <v>5</v>
      </c>
      <c r="B16" s="18" t="s">
        <v>66</v>
      </c>
      <c r="C16" s="17" t="s">
        <v>10</v>
      </c>
      <c r="D16" s="3"/>
      <c r="E16" s="3"/>
      <c r="F16" s="4">
        <v>1.07</v>
      </c>
      <c r="G16" s="4">
        <f t="shared" si="0"/>
        <v>0.21400000000000002</v>
      </c>
      <c r="H16" s="4">
        <f t="shared" si="1"/>
        <v>0</v>
      </c>
      <c r="I16" s="4">
        <f t="shared" si="2"/>
        <v>0</v>
      </c>
    </row>
    <row r="17" spans="1:9" ht="24">
      <c r="A17" s="17">
        <v>6</v>
      </c>
      <c r="B17" s="18" t="s">
        <v>9</v>
      </c>
      <c r="C17" s="17" t="s">
        <v>18</v>
      </c>
      <c r="D17" s="3"/>
      <c r="E17" s="3"/>
      <c r="F17" s="4">
        <v>8.42</v>
      </c>
      <c r="G17" s="4">
        <f t="shared" si="0"/>
        <v>1.684</v>
      </c>
      <c r="H17" s="4">
        <f t="shared" si="1"/>
        <v>0</v>
      </c>
      <c r="I17" s="4">
        <f t="shared" si="2"/>
        <v>0</v>
      </c>
    </row>
    <row r="18" spans="1:9" ht="24">
      <c r="A18" s="17">
        <v>7</v>
      </c>
      <c r="B18" s="18" t="s">
        <v>30</v>
      </c>
      <c r="C18" s="17" t="s">
        <v>10</v>
      </c>
      <c r="D18" s="3"/>
      <c r="E18" s="10"/>
      <c r="F18" s="4">
        <v>0.87</v>
      </c>
      <c r="G18" s="4">
        <f t="shared" si="0"/>
        <v>0.174</v>
      </c>
      <c r="H18" s="4">
        <f t="shared" si="1"/>
        <v>0</v>
      </c>
      <c r="I18" s="4">
        <f t="shared" si="2"/>
        <v>0</v>
      </c>
    </row>
    <row r="19" spans="1:9" ht="15">
      <c r="A19" s="17">
        <v>8</v>
      </c>
      <c r="B19" s="18" t="s">
        <v>31</v>
      </c>
      <c r="C19" s="17" t="s">
        <v>10</v>
      </c>
      <c r="D19" s="3"/>
      <c r="E19" s="10"/>
      <c r="F19" s="4">
        <v>11.89</v>
      </c>
      <c r="G19" s="4">
        <f t="shared" si="0"/>
        <v>2.378</v>
      </c>
      <c r="H19" s="4">
        <f t="shared" si="1"/>
        <v>0</v>
      </c>
      <c r="I19" s="4">
        <f t="shared" si="2"/>
        <v>0</v>
      </c>
    </row>
    <row r="20" spans="1:9" ht="15">
      <c r="A20" s="17">
        <v>9</v>
      </c>
      <c r="B20" s="18" t="s">
        <v>32</v>
      </c>
      <c r="C20" s="17" t="s">
        <v>10</v>
      </c>
      <c r="D20" s="3"/>
      <c r="E20" s="3"/>
      <c r="F20" s="4">
        <v>21.83</v>
      </c>
      <c r="G20" s="4">
        <f t="shared" si="0"/>
        <v>4.366</v>
      </c>
      <c r="H20" s="4">
        <f t="shared" si="1"/>
        <v>0</v>
      </c>
      <c r="I20" s="4">
        <f t="shared" si="2"/>
        <v>0</v>
      </c>
    </row>
    <row r="21" spans="1:9" ht="15">
      <c r="A21" s="17">
        <v>10</v>
      </c>
      <c r="B21" s="18" t="s">
        <v>33</v>
      </c>
      <c r="C21" s="17" t="s">
        <v>10</v>
      </c>
      <c r="D21" s="3"/>
      <c r="E21" s="3"/>
      <c r="F21" s="4">
        <v>20.83</v>
      </c>
      <c r="G21" s="4">
        <f t="shared" si="0"/>
        <v>4.1659999999999995</v>
      </c>
      <c r="H21" s="4">
        <f t="shared" si="1"/>
        <v>0</v>
      </c>
      <c r="I21" s="4">
        <f t="shared" si="2"/>
        <v>0</v>
      </c>
    </row>
    <row r="22" spans="1:9" ht="15">
      <c r="A22" s="17">
        <v>11</v>
      </c>
      <c r="B22" s="18" t="s">
        <v>21</v>
      </c>
      <c r="C22" s="17" t="s">
        <v>10</v>
      </c>
      <c r="D22" s="3"/>
      <c r="E22" s="3"/>
      <c r="F22" s="4">
        <v>2.02</v>
      </c>
      <c r="G22" s="4">
        <f t="shared" si="0"/>
        <v>0.404</v>
      </c>
      <c r="H22" s="4">
        <f t="shared" si="1"/>
        <v>0</v>
      </c>
      <c r="I22" s="4">
        <f t="shared" si="2"/>
        <v>0</v>
      </c>
    </row>
    <row r="23" spans="1:9" ht="15">
      <c r="A23" s="17">
        <v>12</v>
      </c>
      <c r="B23" s="18" t="s">
        <v>11</v>
      </c>
      <c r="C23" s="17" t="s">
        <v>10</v>
      </c>
      <c r="D23" s="3"/>
      <c r="E23" s="10"/>
      <c r="F23" s="4">
        <v>0.99</v>
      </c>
      <c r="G23" s="4">
        <f t="shared" si="0"/>
        <v>0.198</v>
      </c>
      <c r="H23" s="4">
        <f t="shared" si="1"/>
        <v>0</v>
      </c>
      <c r="I23" s="4">
        <f t="shared" si="2"/>
        <v>0</v>
      </c>
    </row>
    <row r="24" spans="1:9" ht="24">
      <c r="A24" s="17">
        <v>13</v>
      </c>
      <c r="B24" s="18" t="s">
        <v>12</v>
      </c>
      <c r="C24" s="17" t="s">
        <v>34</v>
      </c>
      <c r="D24" s="3"/>
      <c r="E24" s="3"/>
      <c r="F24" s="4">
        <v>1.13</v>
      </c>
      <c r="G24" s="4">
        <f t="shared" si="0"/>
        <v>0.22599999999999998</v>
      </c>
      <c r="H24" s="4">
        <f t="shared" si="1"/>
        <v>0</v>
      </c>
      <c r="I24" s="4">
        <f t="shared" si="2"/>
        <v>0</v>
      </c>
    </row>
    <row r="25" spans="1:9" ht="15">
      <c r="A25" s="17">
        <v>14</v>
      </c>
      <c r="B25" s="18" t="s">
        <v>35</v>
      </c>
      <c r="C25" s="17" t="s">
        <v>10</v>
      </c>
      <c r="D25" s="3"/>
      <c r="E25" s="3"/>
      <c r="F25" s="4">
        <v>1.96</v>
      </c>
      <c r="G25" s="4">
        <f t="shared" si="0"/>
        <v>0.392</v>
      </c>
      <c r="H25" s="4">
        <f t="shared" si="1"/>
        <v>0</v>
      </c>
      <c r="I25" s="4">
        <f t="shared" si="2"/>
        <v>0</v>
      </c>
    </row>
    <row r="26" spans="1:9" ht="15">
      <c r="A26" s="17">
        <v>15</v>
      </c>
      <c r="B26" s="18" t="s">
        <v>13</v>
      </c>
      <c r="C26" s="17" t="s">
        <v>14</v>
      </c>
      <c r="D26" s="3"/>
      <c r="E26" s="10"/>
      <c r="F26" s="4">
        <v>2.34</v>
      </c>
      <c r="G26" s="4">
        <f t="shared" si="0"/>
        <v>0.46799999999999997</v>
      </c>
      <c r="H26" s="4">
        <f t="shared" si="1"/>
        <v>0</v>
      </c>
      <c r="I26" s="4">
        <f t="shared" si="2"/>
        <v>0</v>
      </c>
    </row>
    <row r="27" spans="1:9" ht="15">
      <c r="A27" s="17">
        <v>16</v>
      </c>
      <c r="B27" s="18" t="s">
        <v>22</v>
      </c>
      <c r="C27" s="17" t="s">
        <v>10</v>
      </c>
      <c r="D27" s="3"/>
      <c r="E27" s="3"/>
      <c r="F27" s="4">
        <v>3.08</v>
      </c>
      <c r="G27" s="4">
        <f t="shared" si="0"/>
        <v>0.616</v>
      </c>
      <c r="H27" s="4">
        <f t="shared" si="1"/>
        <v>0</v>
      </c>
      <c r="I27" s="4">
        <f t="shared" si="2"/>
        <v>0</v>
      </c>
    </row>
    <row r="28" spans="1:9" ht="24">
      <c r="A28" s="17">
        <v>17</v>
      </c>
      <c r="B28" s="18" t="s">
        <v>36</v>
      </c>
      <c r="C28" s="17" t="s">
        <v>37</v>
      </c>
      <c r="D28" s="3"/>
      <c r="E28" s="3"/>
      <c r="F28" s="4">
        <v>18.9</v>
      </c>
      <c r="G28" s="4">
        <f t="shared" si="0"/>
        <v>3.78</v>
      </c>
      <c r="H28" s="4">
        <f t="shared" si="1"/>
        <v>0</v>
      </c>
      <c r="I28" s="4">
        <f t="shared" si="2"/>
        <v>0</v>
      </c>
    </row>
    <row r="29" spans="1:9" ht="15">
      <c r="A29" s="17">
        <v>18</v>
      </c>
      <c r="B29" s="18" t="s">
        <v>15</v>
      </c>
      <c r="C29" s="17" t="s">
        <v>10</v>
      </c>
      <c r="D29" s="3"/>
      <c r="E29" s="3"/>
      <c r="F29" s="4">
        <v>6.12</v>
      </c>
      <c r="G29" s="4">
        <f t="shared" si="0"/>
        <v>1.224</v>
      </c>
      <c r="H29" s="4">
        <f t="shared" si="1"/>
        <v>0</v>
      </c>
      <c r="I29" s="4">
        <f t="shared" si="2"/>
        <v>0</v>
      </c>
    </row>
    <row r="30" spans="1:9" ht="15">
      <c r="A30" s="17">
        <v>19</v>
      </c>
      <c r="B30" s="18" t="s">
        <v>23</v>
      </c>
      <c r="C30" s="17" t="s">
        <v>10</v>
      </c>
      <c r="D30" s="3"/>
      <c r="E30" s="10"/>
      <c r="F30" s="4">
        <v>4.05</v>
      </c>
      <c r="G30" s="4">
        <f t="shared" si="0"/>
        <v>0.8099999999999999</v>
      </c>
      <c r="H30" s="4">
        <f t="shared" si="1"/>
        <v>0</v>
      </c>
      <c r="I30" s="4">
        <f t="shared" si="2"/>
        <v>0</v>
      </c>
    </row>
    <row r="31" spans="1:9" ht="15">
      <c r="A31" s="17">
        <v>20</v>
      </c>
      <c r="B31" s="18" t="s">
        <v>38</v>
      </c>
      <c r="C31" s="17" t="s">
        <v>10</v>
      </c>
      <c r="D31" s="3"/>
      <c r="E31" s="10"/>
      <c r="F31" s="4">
        <v>4.54</v>
      </c>
      <c r="G31" s="4">
        <f t="shared" si="0"/>
        <v>0.908</v>
      </c>
      <c r="H31" s="4">
        <f t="shared" si="1"/>
        <v>0</v>
      </c>
      <c r="I31" s="4">
        <f t="shared" si="2"/>
        <v>0</v>
      </c>
    </row>
    <row r="32" spans="1:9" ht="24">
      <c r="A32" s="17">
        <v>21</v>
      </c>
      <c r="B32" s="18" t="s">
        <v>39</v>
      </c>
      <c r="C32" s="17" t="s">
        <v>40</v>
      </c>
      <c r="D32" s="3"/>
      <c r="E32" s="3"/>
      <c r="F32" s="4">
        <v>5.24</v>
      </c>
      <c r="G32" s="4">
        <f t="shared" si="0"/>
        <v>1.048</v>
      </c>
      <c r="H32" s="4">
        <f t="shared" si="1"/>
        <v>0</v>
      </c>
      <c r="I32" s="4">
        <f t="shared" si="2"/>
        <v>0</v>
      </c>
    </row>
    <row r="33" spans="1:9" ht="15">
      <c r="A33" s="17">
        <v>22</v>
      </c>
      <c r="B33" s="18" t="s">
        <v>41</v>
      </c>
      <c r="C33" s="17" t="s">
        <v>10</v>
      </c>
      <c r="D33" s="3"/>
      <c r="E33" s="3"/>
      <c r="F33" s="4">
        <v>2.5</v>
      </c>
      <c r="G33" s="4">
        <f t="shared" si="0"/>
        <v>0.5</v>
      </c>
      <c r="H33" s="4">
        <f t="shared" si="1"/>
        <v>0</v>
      </c>
      <c r="I33" s="4">
        <f t="shared" si="2"/>
        <v>0</v>
      </c>
    </row>
    <row r="34" spans="1:9" ht="24">
      <c r="A34" s="17">
        <v>23</v>
      </c>
      <c r="B34" s="18" t="s">
        <v>42</v>
      </c>
      <c r="C34" s="17" t="s">
        <v>43</v>
      </c>
      <c r="D34" s="3"/>
      <c r="E34" s="3"/>
      <c r="F34" s="4">
        <v>18</v>
      </c>
      <c r="G34" s="4">
        <f t="shared" si="0"/>
        <v>3.6</v>
      </c>
      <c r="H34" s="4">
        <f t="shared" si="1"/>
        <v>0</v>
      </c>
      <c r="I34" s="4">
        <f t="shared" si="2"/>
        <v>0</v>
      </c>
    </row>
    <row r="35" spans="1:9" ht="24">
      <c r="A35" s="17">
        <v>24</v>
      </c>
      <c r="B35" s="18" t="s">
        <v>44</v>
      </c>
      <c r="C35" s="17" t="s">
        <v>10</v>
      </c>
      <c r="D35" s="3"/>
      <c r="E35" s="3"/>
      <c r="F35" s="4">
        <v>2.74</v>
      </c>
      <c r="G35" s="4">
        <f t="shared" si="0"/>
        <v>0.548</v>
      </c>
      <c r="H35" s="4">
        <f t="shared" si="1"/>
        <v>0</v>
      </c>
      <c r="I35" s="4">
        <f t="shared" si="2"/>
        <v>0</v>
      </c>
    </row>
    <row r="36" spans="1:9" ht="15">
      <c r="A36" s="17">
        <v>25</v>
      </c>
      <c r="B36" s="18" t="s">
        <v>45</v>
      </c>
      <c r="C36" s="17" t="s">
        <v>6</v>
      </c>
      <c r="D36" s="3"/>
      <c r="E36" s="3"/>
      <c r="F36" s="4">
        <v>18.94</v>
      </c>
      <c r="G36" s="4">
        <f t="shared" si="0"/>
        <v>3.7880000000000003</v>
      </c>
      <c r="H36" s="4">
        <f t="shared" si="1"/>
        <v>0</v>
      </c>
      <c r="I36" s="4">
        <f t="shared" si="2"/>
        <v>0</v>
      </c>
    </row>
    <row r="37" spans="1:9" ht="15">
      <c r="A37" s="17">
        <v>26</v>
      </c>
      <c r="B37" s="18" t="s">
        <v>46</v>
      </c>
      <c r="C37" s="17" t="s">
        <v>10</v>
      </c>
      <c r="D37" s="3"/>
      <c r="E37" s="3"/>
      <c r="F37" s="4">
        <v>6.1</v>
      </c>
      <c r="G37" s="4">
        <f t="shared" si="0"/>
        <v>1.22</v>
      </c>
      <c r="H37" s="4">
        <f t="shared" si="1"/>
        <v>0</v>
      </c>
      <c r="I37" s="4">
        <f t="shared" si="2"/>
        <v>0</v>
      </c>
    </row>
    <row r="38" spans="1:9" ht="15">
      <c r="A38" s="17">
        <v>27</v>
      </c>
      <c r="B38" s="18" t="s">
        <v>47</v>
      </c>
      <c r="C38" s="17" t="s">
        <v>10</v>
      </c>
      <c r="D38" s="3"/>
      <c r="E38" s="3"/>
      <c r="F38" s="4">
        <v>7.92</v>
      </c>
      <c r="G38" s="4">
        <f t="shared" si="0"/>
        <v>1.584</v>
      </c>
      <c r="H38" s="4">
        <f t="shared" si="1"/>
        <v>0</v>
      </c>
      <c r="I38" s="4">
        <f t="shared" si="2"/>
        <v>0</v>
      </c>
    </row>
    <row r="39" spans="1:9" ht="15">
      <c r="A39" s="17">
        <v>28</v>
      </c>
      <c r="B39" s="18" t="s">
        <v>81</v>
      </c>
      <c r="C39" s="17" t="s">
        <v>10</v>
      </c>
      <c r="D39" s="3"/>
      <c r="E39" s="10"/>
      <c r="F39" s="4">
        <v>7.25</v>
      </c>
      <c r="G39" s="4">
        <f t="shared" si="0"/>
        <v>1.45</v>
      </c>
      <c r="H39" s="4">
        <f t="shared" si="1"/>
        <v>0</v>
      </c>
      <c r="I39" s="4">
        <f t="shared" si="2"/>
        <v>0</v>
      </c>
    </row>
    <row r="40" spans="1:9" ht="15">
      <c r="A40" s="17">
        <v>29</v>
      </c>
      <c r="B40" s="18" t="s">
        <v>48</v>
      </c>
      <c r="C40" s="17" t="s">
        <v>10</v>
      </c>
      <c r="D40" s="3"/>
      <c r="E40" s="10"/>
      <c r="F40" s="4">
        <v>5.93</v>
      </c>
      <c r="G40" s="4">
        <f t="shared" si="0"/>
        <v>1.186</v>
      </c>
      <c r="H40" s="4">
        <f t="shared" si="1"/>
        <v>0</v>
      </c>
      <c r="I40" s="4">
        <f t="shared" si="2"/>
        <v>0</v>
      </c>
    </row>
    <row r="41" spans="1:9" ht="15">
      <c r="A41" s="17">
        <v>30</v>
      </c>
      <c r="B41" s="18" t="s">
        <v>24</v>
      </c>
      <c r="C41" s="17" t="s">
        <v>10</v>
      </c>
      <c r="D41" s="3"/>
      <c r="E41" s="10"/>
      <c r="F41" s="4">
        <v>2.59</v>
      </c>
      <c r="G41" s="4">
        <f t="shared" si="0"/>
        <v>0.518</v>
      </c>
      <c r="H41" s="4">
        <f t="shared" si="1"/>
        <v>0</v>
      </c>
      <c r="I41" s="4">
        <f t="shared" si="2"/>
        <v>0</v>
      </c>
    </row>
    <row r="42" spans="1:9" ht="24">
      <c r="A42" s="17">
        <v>31</v>
      </c>
      <c r="B42" s="18" t="s">
        <v>17</v>
      </c>
      <c r="C42" s="17" t="s">
        <v>16</v>
      </c>
      <c r="D42" s="3"/>
      <c r="E42" s="10"/>
      <c r="F42" s="4">
        <v>7.1</v>
      </c>
      <c r="G42" s="4">
        <f t="shared" si="0"/>
        <v>1.42</v>
      </c>
      <c r="H42" s="4">
        <f t="shared" si="1"/>
        <v>0</v>
      </c>
      <c r="I42" s="4">
        <f t="shared" si="2"/>
        <v>0</v>
      </c>
    </row>
    <row r="43" spans="1:9" ht="24">
      <c r="A43" s="17">
        <v>32</v>
      </c>
      <c r="B43" s="18" t="s">
        <v>49</v>
      </c>
      <c r="C43" s="17" t="s">
        <v>50</v>
      </c>
      <c r="D43" s="3"/>
      <c r="E43" s="10"/>
      <c r="F43" s="4">
        <v>28.06</v>
      </c>
      <c r="G43" s="4">
        <f t="shared" si="0"/>
        <v>5.612</v>
      </c>
      <c r="H43" s="4">
        <f t="shared" si="1"/>
        <v>0</v>
      </c>
      <c r="I43" s="4">
        <f t="shared" si="2"/>
        <v>0</v>
      </c>
    </row>
    <row r="44" spans="1:9" ht="15">
      <c r="A44" s="17">
        <v>33</v>
      </c>
      <c r="B44" s="18" t="s">
        <v>51</v>
      </c>
      <c r="C44" s="17" t="s">
        <v>19</v>
      </c>
      <c r="D44" s="3"/>
      <c r="E44" s="10"/>
      <c r="F44" s="4">
        <v>4.77</v>
      </c>
      <c r="G44" s="4">
        <f aca="true" t="shared" si="3" ref="G44:G52">F44/5</f>
        <v>0.954</v>
      </c>
      <c r="H44" s="4">
        <f t="shared" si="1"/>
        <v>0</v>
      </c>
      <c r="I44" s="4">
        <f t="shared" si="2"/>
        <v>0</v>
      </c>
    </row>
    <row r="45" spans="1:9" ht="24">
      <c r="A45" s="17">
        <v>34</v>
      </c>
      <c r="B45" s="18" t="s">
        <v>52</v>
      </c>
      <c r="C45" s="17" t="s">
        <v>18</v>
      </c>
      <c r="D45" s="3"/>
      <c r="E45" s="10"/>
      <c r="F45" s="4">
        <v>1.96</v>
      </c>
      <c r="G45" s="4">
        <f t="shared" si="3"/>
        <v>0.392</v>
      </c>
      <c r="H45" s="4">
        <f t="shared" si="1"/>
        <v>0</v>
      </c>
      <c r="I45" s="4">
        <f t="shared" si="2"/>
        <v>0</v>
      </c>
    </row>
    <row r="46" spans="1:22" ht="15">
      <c r="A46" s="17">
        <v>35</v>
      </c>
      <c r="B46" s="18" t="s">
        <v>53</v>
      </c>
      <c r="C46" s="17" t="s">
        <v>18</v>
      </c>
      <c r="D46" s="3"/>
      <c r="E46" s="10"/>
      <c r="F46" s="4">
        <v>12</v>
      </c>
      <c r="G46" s="4">
        <f t="shared" si="3"/>
        <v>2.4</v>
      </c>
      <c r="H46" s="4">
        <f t="shared" si="1"/>
        <v>0</v>
      </c>
      <c r="I46" s="4">
        <f t="shared" si="2"/>
        <v>0</v>
      </c>
      <c r="M46" s="22"/>
      <c r="N46" s="7"/>
      <c r="O46" s="24"/>
      <c r="P46" s="24"/>
      <c r="Q46" s="24"/>
      <c r="R46" s="9"/>
      <c r="S46" s="24"/>
      <c r="T46" s="22"/>
      <c r="U46" s="22"/>
      <c r="V46" s="22"/>
    </row>
    <row r="47" spans="1:9" ht="24">
      <c r="A47" s="17">
        <v>36</v>
      </c>
      <c r="B47" s="18" t="s">
        <v>54</v>
      </c>
      <c r="C47" s="17" t="s">
        <v>55</v>
      </c>
      <c r="D47" s="3"/>
      <c r="E47" s="10"/>
      <c r="F47" s="4">
        <v>7.64</v>
      </c>
      <c r="G47" s="4">
        <f t="shared" si="3"/>
        <v>1.528</v>
      </c>
      <c r="H47" s="4">
        <f t="shared" si="1"/>
        <v>0</v>
      </c>
      <c r="I47" s="4">
        <f t="shared" si="2"/>
        <v>0</v>
      </c>
    </row>
    <row r="48" spans="1:9" ht="15">
      <c r="A48" s="17">
        <v>37</v>
      </c>
      <c r="B48" s="18" t="s">
        <v>56</v>
      </c>
      <c r="C48" s="17" t="s">
        <v>19</v>
      </c>
      <c r="D48" s="3"/>
      <c r="E48" s="10"/>
      <c r="F48" s="4">
        <v>8.71</v>
      </c>
      <c r="G48" s="4">
        <f t="shared" si="3"/>
        <v>1.7420000000000002</v>
      </c>
      <c r="H48" s="4">
        <f t="shared" si="1"/>
        <v>0</v>
      </c>
      <c r="I48" s="4">
        <f t="shared" si="2"/>
        <v>0</v>
      </c>
    </row>
    <row r="49" spans="1:9" ht="15">
      <c r="A49" s="17">
        <v>38</v>
      </c>
      <c r="B49" s="18" t="s">
        <v>57</v>
      </c>
      <c r="C49" s="17" t="s">
        <v>10</v>
      </c>
      <c r="D49" s="3"/>
      <c r="E49" s="10"/>
      <c r="F49" s="4">
        <v>6.15</v>
      </c>
      <c r="G49" s="4">
        <f t="shared" si="3"/>
        <v>1.23</v>
      </c>
      <c r="H49" s="4">
        <f t="shared" si="1"/>
        <v>0</v>
      </c>
      <c r="I49" s="4">
        <f t="shared" si="2"/>
        <v>0</v>
      </c>
    </row>
    <row r="50" spans="1:9" ht="15">
      <c r="A50" s="17">
        <v>39</v>
      </c>
      <c r="B50" s="18" t="s">
        <v>58</v>
      </c>
      <c r="C50" s="17" t="s">
        <v>19</v>
      </c>
      <c r="D50" s="3"/>
      <c r="E50" s="10"/>
      <c r="F50" s="4">
        <v>7.9</v>
      </c>
      <c r="G50" s="4">
        <f t="shared" si="3"/>
        <v>1.58</v>
      </c>
      <c r="H50" s="4">
        <f t="shared" si="1"/>
        <v>0</v>
      </c>
      <c r="I50" s="4">
        <f t="shared" si="2"/>
        <v>0</v>
      </c>
    </row>
    <row r="51" spans="1:9" ht="15">
      <c r="A51" s="17">
        <v>40</v>
      </c>
      <c r="B51" s="18" t="s">
        <v>59</v>
      </c>
      <c r="C51" s="17" t="s">
        <v>19</v>
      </c>
      <c r="D51" s="3"/>
      <c r="E51" s="10"/>
      <c r="F51" s="4">
        <v>3.83</v>
      </c>
      <c r="G51" s="4">
        <f t="shared" si="3"/>
        <v>0.766</v>
      </c>
      <c r="H51" s="4">
        <f t="shared" si="1"/>
        <v>0</v>
      </c>
      <c r="I51" s="4">
        <f t="shared" si="2"/>
        <v>0</v>
      </c>
    </row>
    <row r="52" spans="1:9" ht="15">
      <c r="A52" s="17">
        <v>41</v>
      </c>
      <c r="B52" s="18" t="s">
        <v>60</v>
      </c>
      <c r="C52" s="17" t="s">
        <v>61</v>
      </c>
      <c r="D52" s="3"/>
      <c r="E52" s="10"/>
      <c r="F52" s="4">
        <v>12.38</v>
      </c>
      <c r="G52" s="4">
        <f t="shared" si="3"/>
        <v>2.476</v>
      </c>
      <c r="H52" s="4">
        <f t="shared" si="1"/>
        <v>0</v>
      </c>
      <c r="I52" s="4">
        <f t="shared" si="2"/>
        <v>0</v>
      </c>
    </row>
    <row r="53" spans="1:9" ht="15">
      <c r="A53" s="17">
        <v>42</v>
      </c>
      <c r="B53" s="12" t="s">
        <v>65</v>
      </c>
      <c r="C53" s="17" t="s">
        <v>61</v>
      </c>
      <c r="D53" s="3"/>
      <c r="E53" s="10"/>
      <c r="F53" s="25">
        <v>2.9</v>
      </c>
      <c r="G53" s="4">
        <f aca="true" t="shared" si="4" ref="G53">F53/5</f>
        <v>0.58</v>
      </c>
      <c r="H53" s="4">
        <f aca="true" t="shared" si="5" ref="H53">D53*(F53-G53)</f>
        <v>0</v>
      </c>
      <c r="I53" s="4">
        <f aca="true" t="shared" si="6" ref="I53">IF(E53&gt;D53,D53*(F53-G53),E53*(F53-G53))</f>
        <v>0</v>
      </c>
    </row>
    <row r="54" spans="1:9" ht="15">
      <c r="A54" s="17">
        <v>43</v>
      </c>
      <c r="B54" s="31" t="s">
        <v>82</v>
      </c>
      <c r="C54" s="17" t="s">
        <v>61</v>
      </c>
      <c r="D54" s="3"/>
      <c r="E54" s="10"/>
      <c r="F54" s="25">
        <v>4.88</v>
      </c>
      <c r="G54" s="4">
        <f aca="true" t="shared" si="7" ref="G54">F54/5</f>
        <v>0.976</v>
      </c>
      <c r="H54" s="4">
        <f aca="true" t="shared" si="8" ref="H54">D54*(F54-G54)</f>
        <v>0</v>
      </c>
      <c r="I54" s="4">
        <f aca="true" t="shared" si="9" ref="I54">IF(E54&gt;D54,D54*(F54-G54),E54*(F54-G54))</f>
        <v>0</v>
      </c>
    </row>
    <row r="55" spans="1:9" ht="15">
      <c r="A55" s="17">
        <v>44</v>
      </c>
      <c r="B55" s="31" t="s">
        <v>83</v>
      </c>
      <c r="C55" s="17" t="s">
        <v>61</v>
      </c>
      <c r="D55" s="3"/>
      <c r="E55" s="10"/>
      <c r="F55" s="25">
        <v>35.69</v>
      </c>
      <c r="G55" s="4">
        <f aca="true" t="shared" si="10" ref="G55">F55/5</f>
        <v>7.138</v>
      </c>
      <c r="H55" s="4">
        <f aca="true" t="shared" si="11" ref="H55">D55*(F55-G55)</f>
        <v>0</v>
      </c>
      <c r="I55" s="4">
        <f aca="true" t="shared" si="12" ref="I55">IF(E55&gt;D55,D55*(F55-G55),E55*(F55-G55))</f>
        <v>0</v>
      </c>
    </row>
    <row r="56" spans="1:9" ht="15">
      <c r="A56" s="17">
        <v>45</v>
      </c>
      <c r="B56" s="31" t="s">
        <v>84</v>
      </c>
      <c r="C56" s="17" t="s">
        <v>61</v>
      </c>
      <c r="D56" s="3"/>
      <c r="E56" s="10"/>
      <c r="F56" s="25">
        <v>80</v>
      </c>
      <c r="G56" s="4">
        <f aca="true" t="shared" si="13" ref="G56">F56/5</f>
        <v>16</v>
      </c>
      <c r="H56" s="4">
        <f aca="true" t="shared" si="14" ref="H56">D56*(F56-G56)</f>
        <v>0</v>
      </c>
      <c r="I56" s="4">
        <f aca="true" t="shared" si="15" ref="I56">IF(E56&gt;D56,D56*(F56-G56),E56*(F56-G56))</f>
        <v>0</v>
      </c>
    </row>
    <row r="57" spans="1:9" ht="24">
      <c r="A57" s="17">
        <v>46</v>
      </c>
      <c r="B57" s="31" t="s">
        <v>85</v>
      </c>
      <c r="C57" s="32" t="s">
        <v>86</v>
      </c>
      <c r="D57" s="3"/>
      <c r="E57" s="10"/>
      <c r="F57" s="25">
        <v>24.6</v>
      </c>
      <c r="G57" s="4">
        <f aca="true" t="shared" si="16" ref="G57:G62">F57/5</f>
        <v>4.92</v>
      </c>
      <c r="H57" s="4">
        <f aca="true" t="shared" si="17" ref="H57:H62">D57*(F57-G57)</f>
        <v>0</v>
      </c>
      <c r="I57" s="4">
        <f aca="true" t="shared" si="18" ref="I57:I62">IF(E57&gt;D57,D57*(F57-G57),E57*(F57-G57))</f>
        <v>0</v>
      </c>
    </row>
    <row r="58" spans="1:9" ht="15">
      <c r="A58" s="17">
        <v>47</v>
      </c>
      <c r="B58" s="31" t="s">
        <v>87</v>
      </c>
      <c r="C58" s="17" t="s">
        <v>61</v>
      </c>
      <c r="D58" s="3"/>
      <c r="E58" s="10"/>
      <c r="F58" s="25">
        <v>25</v>
      </c>
      <c r="G58" s="4">
        <f t="shared" si="16"/>
        <v>5</v>
      </c>
      <c r="H58" s="4">
        <f t="shared" si="17"/>
        <v>0</v>
      </c>
      <c r="I58" s="4">
        <f t="shared" si="18"/>
        <v>0</v>
      </c>
    </row>
    <row r="59" spans="1:9" ht="15">
      <c r="A59" s="17">
        <v>48</v>
      </c>
      <c r="B59" s="31" t="s">
        <v>88</v>
      </c>
      <c r="C59" s="17" t="s">
        <v>61</v>
      </c>
      <c r="D59" s="3"/>
      <c r="E59" s="10"/>
      <c r="F59" s="25">
        <v>12.9</v>
      </c>
      <c r="G59" s="4">
        <f t="shared" si="16"/>
        <v>2.58</v>
      </c>
      <c r="H59" s="4">
        <f t="shared" si="17"/>
        <v>0</v>
      </c>
      <c r="I59" s="4">
        <f t="shared" si="18"/>
        <v>0</v>
      </c>
    </row>
    <row r="60" spans="1:9" ht="15">
      <c r="A60" s="17">
        <v>49</v>
      </c>
      <c r="B60" s="31" t="s">
        <v>89</v>
      </c>
      <c r="C60" s="17" t="s">
        <v>61</v>
      </c>
      <c r="D60" s="3"/>
      <c r="E60" s="10"/>
      <c r="F60" s="25">
        <v>28</v>
      </c>
      <c r="G60" s="4">
        <f t="shared" si="16"/>
        <v>5.6</v>
      </c>
      <c r="H60" s="4">
        <f t="shared" si="17"/>
        <v>0</v>
      </c>
      <c r="I60" s="4">
        <f t="shared" si="18"/>
        <v>0</v>
      </c>
    </row>
    <row r="61" spans="1:9" ht="15">
      <c r="A61" s="17">
        <v>50</v>
      </c>
      <c r="B61" s="31" t="s">
        <v>90</v>
      </c>
      <c r="C61" s="17" t="s">
        <v>94</v>
      </c>
      <c r="D61" s="3"/>
      <c r="E61" s="10"/>
      <c r="F61" s="25">
        <v>14.01</v>
      </c>
      <c r="G61" s="4">
        <f t="shared" si="16"/>
        <v>2.802</v>
      </c>
      <c r="H61" s="4">
        <f t="shared" si="17"/>
        <v>0</v>
      </c>
      <c r="I61" s="4">
        <f t="shared" si="18"/>
        <v>0</v>
      </c>
    </row>
    <row r="62" spans="1:9" ht="24">
      <c r="A62" s="17">
        <v>51</v>
      </c>
      <c r="B62" s="31" t="s">
        <v>91</v>
      </c>
      <c r="C62" s="17" t="s">
        <v>95</v>
      </c>
      <c r="D62" s="3"/>
      <c r="E62" s="10"/>
      <c r="F62" s="25">
        <v>16</v>
      </c>
      <c r="G62" s="4">
        <f t="shared" si="16"/>
        <v>3.2</v>
      </c>
      <c r="H62" s="4">
        <f t="shared" si="17"/>
        <v>0</v>
      </c>
      <c r="I62" s="4">
        <f t="shared" si="18"/>
        <v>0</v>
      </c>
    </row>
    <row r="63" spans="1:9" ht="24">
      <c r="A63" s="17">
        <v>52</v>
      </c>
      <c r="B63" s="31" t="s">
        <v>92</v>
      </c>
      <c r="C63" s="17" t="s">
        <v>95</v>
      </c>
      <c r="D63" s="3"/>
      <c r="E63" s="10"/>
      <c r="F63" s="25">
        <v>16</v>
      </c>
      <c r="G63" s="4">
        <f aca="true" t="shared" si="19" ref="G63:G68">F63/5</f>
        <v>3.2</v>
      </c>
      <c r="H63" s="4">
        <f aca="true" t="shared" si="20" ref="H63:H68">D63*(F63-G63)</f>
        <v>0</v>
      </c>
      <c r="I63" s="4">
        <f aca="true" t="shared" si="21" ref="I63:I68">IF(E63&gt;D63,D63*(F63-G63),E63*(F63-G63))</f>
        <v>0</v>
      </c>
    </row>
    <row r="64" spans="1:9" ht="15">
      <c r="A64" s="17">
        <v>53</v>
      </c>
      <c r="B64" s="31" t="s">
        <v>93</v>
      </c>
      <c r="C64" s="17" t="s">
        <v>95</v>
      </c>
      <c r="D64" s="3"/>
      <c r="E64" s="10"/>
      <c r="F64" s="25">
        <v>16</v>
      </c>
      <c r="G64" s="4">
        <f t="shared" si="19"/>
        <v>3.2</v>
      </c>
      <c r="H64" s="4">
        <f t="shared" si="20"/>
        <v>0</v>
      </c>
      <c r="I64" s="4">
        <f t="shared" si="21"/>
        <v>0</v>
      </c>
    </row>
    <row r="65" spans="1:9" ht="15">
      <c r="A65" s="27">
        <v>54</v>
      </c>
      <c r="B65" s="33" t="s">
        <v>67</v>
      </c>
      <c r="C65" s="27" t="s">
        <v>95</v>
      </c>
      <c r="D65" s="3"/>
      <c r="E65" s="10"/>
      <c r="F65" s="25">
        <v>7.33</v>
      </c>
      <c r="G65" s="4">
        <f t="shared" si="19"/>
        <v>1.466</v>
      </c>
      <c r="H65" s="4">
        <f t="shared" si="20"/>
        <v>0</v>
      </c>
      <c r="I65" s="4">
        <f t="shared" si="21"/>
        <v>0</v>
      </c>
    </row>
    <row r="66" spans="1:9" ht="15">
      <c r="A66" s="27">
        <v>55</v>
      </c>
      <c r="B66" s="33" t="s">
        <v>68</v>
      </c>
      <c r="C66" s="27" t="s">
        <v>95</v>
      </c>
      <c r="D66" s="3"/>
      <c r="E66" s="10"/>
      <c r="F66" s="25">
        <v>5.23</v>
      </c>
      <c r="G66" s="4">
        <f t="shared" si="19"/>
        <v>1.046</v>
      </c>
      <c r="H66" s="4">
        <f t="shared" si="20"/>
        <v>0</v>
      </c>
      <c r="I66" s="4">
        <f t="shared" si="21"/>
        <v>0</v>
      </c>
    </row>
    <row r="67" spans="1:9" ht="15">
      <c r="A67" s="27">
        <v>56</v>
      </c>
      <c r="B67" s="33" t="s">
        <v>69</v>
      </c>
      <c r="C67" s="27" t="s">
        <v>95</v>
      </c>
      <c r="D67" s="3"/>
      <c r="E67" s="10"/>
      <c r="F67" s="25">
        <v>35.95</v>
      </c>
      <c r="G67" s="4">
        <f t="shared" si="19"/>
        <v>7.19</v>
      </c>
      <c r="H67" s="4">
        <f t="shared" si="20"/>
        <v>0</v>
      </c>
      <c r="I67" s="4">
        <f t="shared" si="21"/>
        <v>0</v>
      </c>
    </row>
    <row r="68" spans="1:9" ht="15">
      <c r="A68" s="27">
        <v>57</v>
      </c>
      <c r="B68" s="33" t="s">
        <v>70</v>
      </c>
      <c r="C68" s="27" t="s">
        <v>95</v>
      </c>
      <c r="D68" s="3"/>
      <c r="E68" s="10"/>
      <c r="F68" s="25">
        <v>1.33</v>
      </c>
      <c r="G68" s="4">
        <f t="shared" si="19"/>
        <v>0.266</v>
      </c>
      <c r="H68" s="4">
        <f t="shared" si="20"/>
        <v>0</v>
      </c>
      <c r="I68" s="4">
        <f t="shared" si="21"/>
        <v>0</v>
      </c>
    </row>
    <row r="69" spans="1:8" ht="15.75" thickBot="1">
      <c r="A69" s="21"/>
      <c r="B69" s="22"/>
      <c r="C69" s="22"/>
      <c r="D69" s="22"/>
      <c r="E69" s="22"/>
      <c r="F69" s="22"/>
      <c r="G69" s="23"/>
      <c r="H69" s="23"/>
    </row>
    <row r="70" spans="1:9" ht="19.5">
      <c r="A70" s="28"/>
      <c r="B70" s="38" t="s">
        <v>28</v>
      </c>
      <c r="C70" s="39"/>
      <c r="D70" s="24"/>
      <c r="E70" s="24"/>
      <c r="F70" s="23"/>
      <c r="G70" s="23"/>
      <c r="H70" s="23"/>
      <c r="I70" s="23"/>
    </row>
    <row r="71" spans="1:8" ht="20.25" thickBot="1">
      <c r="A71" s="28"/>
      <c r="B71" s="40">
        <f>SUM(E7:E9)</f>
        <v>0</v>
      </c>
      <c r="C71" s="41"/>
      <c r="D71" s="24"/>
      <c r="E71" s="24"/>
      <c r="F71" s="23"/>
      <c r="G71" s="23"/>
      <c r="H71" s="23"/>
    </row>
    <row r="72" spans="2:5" ht="19.5">
      <c r="B72" s="42" t="s">
        <v>0</v>
      </c>
      <c r="C72" s="43"/>
      <c r="D72" s="24"/>
      <c r="E72" s="22"/>
    </row>
    <row r="73" spans="2:8" ht="20.25" thickBot="1">
      <c r="B73" s="44">
        <f>SUM(H11:H64)</f>
        <v>0</v>
      </c>
      <c r="C73" s="45"/>
      <c r="D73" t="str">
        <f>IF(B73&gt;B71,"VEDADO REALIZAR PEDIDO ACIMA DO VALOR A RECEBER","")</f>
        <v/>
      </c>
      <c r="E73" s="24"/>
      <c r="F73" s="24"/>
      <c r="G73" s="9"/>
      <c r="H73" s="24"/>
    </row>
    <row r="74" spans="2:4" ht="19.5">
      <c r="B74" s="46" t="s">
        <v>75</v>
      </c>
      <c r="C74" s="47"/>
      <c r="D74" s="24"/>
    </row>
    <row r="75" spans="2:3" ht="20.25" thickBot="1">
      <c r="B75" s="52">
        <f>SUM(I11:I64)</f>
        <v>0</v>
      </c>
      <c r="C75" s="53"/>
    </row>
    <row r="76" spans="2:3" ht="19.5">
      <c r="B76" s="34" t="s">
        <v>76</v>
      </c>
      <c r="C76" s="35"/>
    </row>
    <row r="77" spans="2:3" ht="20.25" thickBot="1">
      <c r="B77" s="36">
        <f>IF(B75-B73&gt;0,0,B71-B75)</f>
        <v>0</v>
      </c>
      <c r="C77" s="37"/>
    </row>
    <row r="78" spans="1:8" ht="15">
      <c r="A78" s="21"/>
      <c r="B78" s="22"/>
      <c r="C78" s="22"/>
      <c r="D78" s="22"/>
      <c r="E78" s="22"/>
      <c r="F78" s="22"/>
      <c r="G78" s="23"/>
      <c r="H78" s="23"/>
    </row>
    <row r="79" spans="1:8" ht="15">
      <c r="A79" s="21"/>
      <c r="B79" s="22"/>
      <c r="C79" s="22"/>
      <c r="D79" s="22"/>
      <c r="E79" s="22"/>
      <c r="F79" s="22"/>
      <c r="G79" s="23"/>
      <c r="H79" s="23"/>
    </row>
    <row r="80" spans="2:3" ht="15">
      <c r="B80" s="9" t="s">
        <v>62</v>
      </c>
      <c r="C80" s="30"/>
    </row>
    <row r="81" spans="2:3" ht="15">
      <c r="B81" s="9" t="s">
        <v>27</v>
      </c>
      <c r="C81" s="8"/>
    </row>
  </sheetData>
  <autoFilter ref="A11:H68">
    <sortState ref="A12:H81">
      <sortCondition sortBy="value" ref="A12:A81"/>
    </sortState>
  </autoFilter>
  <mergeCells count="12">
    <mergeCell ref="A1:F1"/>
    <mergeCell ref="C3:H3"/>
    <mergeCell ref="C4:H4"/>
    <mergeCell ref="H1:I1"/>
    <mergeCell ref="B75:C75"/>
    <mergeCell ref="B76:C76"/>
    <mergeCell ref="B77:C77"/>
    <mergeCell ref="B70:C70"/>
    <mergeCell ref="B71:C71"/>
    <mergeCell ref="B72:C72"/>
    <mergeCell ref="B73:C73"/>
    <mergeCell ref="B74:C74"/>
  </mergeCells>
  <conditionalFormatting sqref="E62">
    <cfRule type="expression" priority="167" dxfId="1">
      <formula>E62:E111&gt;D62:D111</formula>
    </cfRule>
    <cfRule type="expression" priority="168" dxfId="0">
      <formula>E62:E111&lt;D62:D111</formula>
    </cfRule>
  </conditionalFormatting>
  <conditionalFormatting sqref="E58:E61">
    <cfRule type="expression" priority="169" dxfId="1">
      <formula>E58:E108&gt;D58:D108</formula>
    </cfRule>
    <cfRule type="expression" priority="170" dxfId="0">
      <formula>E58:E108&lt;D58:D108</formula>
    </cfRule>
  </conditionalFormatting>
  <conditionalFormatting sqref="E65:E66">
    <cfRule type="expression" priority="173" dxfId="1">
      <formula>E65:E111&gt;D65:D111</formula>
    </cfRule>
    <cfRule type="expression" priority="174" dxfId="0">
      <formula>E65:E111&lt;D65:D111</formula>
    </cfRule>
  </conditionalFormatting>
  <conditionalFormatting sqref="E64">
    <cfRule type="expression" priority="175" dxfId="1">
      <formula>E64:E111&gt;D64:D111</formula>
    </cfRule>
    <cfRule type="expression" priority="176" dxfId="0">
      <formula>E64:E111&lt;D64:D111</formula>
    </cfRule>
  </conditionalFormatting>
  <conditionalFormatting sqref="E63">
    <cfRule type="expression" priority="177" dxfId="1">
      <formula>E63:E111&gt;D63:D111</formula>
    </cfRule>
    <cfRule type="expression" priority="178" dxfId="0">
      <formula>E63:E111&lt;D63:D111</formula>
    </cfRule>
  </conditionalFormatting>
  <conditionalFormatting sqref="E12:E22">
    <cfRule type="expression" priority="181" dxfId="1">
      <formula>E12:E68&gt;D12:D68</formula>
    </cfRule>
    <cfRule type="expression" priority="182" dxfId="0">
      <formula>E12:E68&lt;D12:D68</formula>
    </cfRule>
  </conditionalFormatting>
  <conditionalFormatting sqref="E23:E57">
    <cfRule type="expression" priority="185" dxfId="1">
      <formula>E23:E80&gt;D23:D80</formula>
    </cfRule>
    <cfRule type="expression" priority="186" dxfId="0">
      <formula>E23:E80&lt;D23:D80</formula>
    </cfRule>
  </conditionalFormatting>
  <conditionalFormatting sqref="E68">
    <cfRule type="expression" priority="193" dxfId="1">
      <formula>E68:E112&gt;D68:D112</formula>
    </cfRule>
    <cfRule type="expression" priority="194" dxfId="0">
      <formula>E68:E112&lt;D68:D112</formula>
    </cfRule>
  </conditionalFormatting>
  <conditionalFormatting sqref="E67">
    <cfRule type="expression" priority="195" dxfId="1">
      <formula>E67:E112&gt;D67:D112</formula>
    </cfRule>
    <cfRule type="expression" priority="196" dxfId="0">
      <formula>E67:E112&lt;D67:D112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9" scale="53" r:id="rId2"/>
  <headerFooter>
    <oddHeader>&amp;L                           &amp;G&amp;CGOVERNO DO DISTRITO FEDERAL
Secretaria de Estado de Fazenda, Planejamento, Orçamento e Gestão
Subsecretaria de Gestão de Contratos Corporativos 
Coordenação de Acompanhamento de Contratos Corporativos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Ferreira Vasconcelos</dc:creator>
  <cp:keywords/>
  <dc:description/>
  <cp:lastModifiedBy>Uester Valdignar Veiga</cp:lastModifiedBy>
  <cp:lastPrinted>2019-03-12T13:13:07Z</cp:lastPrinted>
  <dcterms:created xsi:type="dcterms:W3CDTF">2012-11-21T12:12:15Z</dcterms:created>
  <dcterms:modified xsi:type="dcterms:W3CDTF">2019-03-12T13:19:04Z</dcterms:modified>
  <cp:category/>
  <cp:version/>
  <cp:contentType/>
  <cp:contentStatus/>
</cp:coreProperties>
</file>