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ester.veiga\Documents\Pedido Material 2019\"/>
    </mc:Choice>
  </mc:AlternateContent>
  <bookViews>
    <workbookView xWindow="0" yWindow="0" windowWidth="24000" windowHeight="9600"/>
  </bookViews>
  <sheets>
    <sheet name="EMISSÃO DE PEDIDO" sheetId="2" r:id="rId1"/>
  </sheets>
  <definedNames>
    <definedName name="_xlnm._FilterDatabase" localSheetId="0" hidden="1">'EMISSÃO DE PEDIDO'!$A$10:$H$51</definedName>
    <definedName name="_xlnm.Print_Titles" localSheetId="0">'EMISSÃO DE PEDIDO'!$10:$10</definedName>
    <definedName name="Z_082B5063_0551_4A6D_ADCC_DD83993A8E8D_.wvu.Cols" localSheetId="0" hidden="1">'EMISSÃO DE PEDIDO'!$L:$L</definedName>
    <definedName name="Z_082B5063_0551_4A6D_ADCC_DD83993A8E8D_.wvu.FilterData" localSheetId="0" hidden="1">'EMISSÃO DE PEDIDO'!$A$10:$H$51</definedName>
    <definedName name="Z_082B5063_0551_4A6D_ADCC_DD83993A8E8D_.wvu.PrintTitles" localSheetId="0" hidden="1">'EMISSÃO DE PEDIDO'!$10:$10</definedName>
    <definedName name="Z_42F9F583_CFA9_4479_AD27_3847078F4E45_.wvu.Cols" localSheetId="0" hidden="1">'EMISSÃO DE PEDIDO'!$L:$L</definedName>
    <definedName name="Z_42F9F583_CFA9_4479_AD27_3847078F4E45_.wvu.FilterData" localSheetId="0" hidden="1">'EMISSÃO DE PEDIDO'!$A$10:$H$51</definedName>
    <definedName name="Z_42F9F583_CFA9_4479_AD27_3847078F4E45_.wvu.PrintTitles" localSheetId="0" hidden="1">'EMISSÃO DE PEDIDO'!$10:$10</definedName>
    <definedName name="Z_52D8F540_037B_4B25_9FD7_0E3A42143C82_.wvu.Cols" localSheetId="0" hidden="1">'EMISSÃO DE PEDIDO'!$L:$L</definedName>
    <definedName name="Z_52D8F540_037B_4B25_9FD7_0E3A42143C82_.wvu.FilterData" localSheetId="0" hidden="1">'EMISSÃO DE PEDIDO'!$A$10:$H$51</definedName>
    <definedName name="Z_52D8F540_037B_4B25_9FD7_0E3A42143C82_.wvu.PrintTitles" localSheetId="0" hidden="1">'EMISSÃO DE PEDIDO'!$10:$10</definedName>
    <definedName name="Z_6EE19A78_8EBD_4ACD_ADF8_A14AFE2B50D5_.wvu.Cols" localSheetId="0" hidden="1">'EMISSÃO DE PEDIDO'!$L:$L</definedName>
    <definedName name="Z_6EE19A78_8EBD_4ACD_ADF8_A14AFE2B50D5_.wvu.FilterData" localSheetId="0" hidden="1">'EMISSÃO DE PEDIDO'!$A$10:$H$51</definedName>
    <definedName name="Z_6EE19A78_8EBD_4ACD_ADF8_A14AFE2B50D5_.wvu.PrintTitles" localSheetId="0" hidden="1">'EMISSÃO DE PEDIDO'!$10:$10</definedName>
    <definedName name="Z_7CFE5BCE_539A_4CFB_A1C5_7EB92ACCCF70_.wvu.Cols" localSheetId="0" hidden="1">'EMISSÃO DE PEDIDO'!$L:$L</definedName>
    <definedName name="Z_7CFE5BCE_539A_4CFB_A1C5_7EB92ACCCF70_.wvu.FilterData" localSheetId="0" hidden="1">'EMISSÃO DE PEDIDO'!$A$10:$H$51</definedName>
    <definedName name="Z_7CFE5BCE_539A_4CFB_A1C5_7EB92ACCCF70_.wvu.PrintTitles" localSheetId="0" hidden="1">'EMISSÃO DE PEDIDO'!$10:$10</definedName>
    <definedName name="Z_8BCD3740_8ADC_4BC2_BBD6_8A25BEECCC88_.wvu.Cols" localSheetId="0" hidden="1">'EMISSÃO DE PEDIDO'!$L:$L</definedName>
    <definedName name="Z_8BCD3740_8ADC_4BC2_BBD6_8A25BEECCC88_.wvu.FilterData" localSheetId="0" hidden="1">'EMISSÃO DE PEDIDO'!$A$10:$H$51</definedName>
    <definedName name="Z_8BCD3740_8ADC_4BC2_BBD6_8A25BEECCC88_.wvu.PrintTitles" localSheetId="0" hidden="1">'EMISSÃO DE PEDIDO'!$10:$10</definedName>
    <definedName name="Z_AF4FB52E_9A05_40B1_BFEA_30EECCE6109B_.wvu.Cols" localSheetId="0" hidden="1">'EMISSÃO DE PEDIDO'!$L:$L</definedName>
    <definedName name="Z_AF4FB52E_9A05_40B1_BFEA_30EECCE6109B_.wvu.FilterData" localSheetId="0" hidden="1">'EMISSÃO DE PEDIDO'!$A$10:$H$51</definedName>
    <definedName name="Z_AF4FB52E_9A05_40B1_BFEA_30EECCE6109B_.wvu.PrintTitles" localSheetId="0" hidden="1">'EMISSÃO DE PEDIDO'!$10:$10</definedName>
    <definedName name="Z_CC2EB127_CAE9_4EEE_99DB_6C6467BA18F8_.wvu.Cols" localSheetId="0" hidden="1">'EMISSÃO DE PEDIDO'!$L:$L</definedName>
    <definedName name="Z_CC2EB127_CAE9_4EEE_99DB_6C6467BA18F8_.wvu.FilterData" localSheetId="0" hidden="1">'EMISSÃO DE PEDIDO'!$A$10:$H$51</definedName>
    <definedName name="Z_CC2EB127_CAE9_4EEE_99DB_6C6467BA18F8_.wvu.PrintTitles" localSheetId="0" hidden="1">'EMISSÃO DE PEDIDO'!$10:$10</definedName>
  </definedNames>
  <calcPr calcId="162913"/>
  <customWorkbookViews>
    <customWorkbookView name="Marcelo Ferreira Vasconcelos - Modo de exibição pessoal" guid="{082B5063-0551-4A6D-ADCC-DD83993A8E8D}" mergeInterval="0" personalView="1" maximized="1" windowWidth="1362" windowHeight="523" activeSheetId="2"/>
    <customWorkbookView name="Nayara Kariny Luiz da Silva Raulino - Modo de exibição pessoal" guid="{42F9F583-CFA9-4479-AD27-3847078F4E45}" mergeInterval="0" personalView="1" maximized="1" windowWidth="1362" windowHeight="543" activeSheetId="4"/>
    <customWorkbookView name="Bruna Patricia da Silva - Modo de exibição pessoal" guid="{CC2EB127-CAE9-4EEE-99DB-6C6467BA18F8}" mergeInterval="0" personalView="1" maximized="1" windowWidth="1362" windowHeight="543" activeSheetId="2"/>
    <customWorkbookView name="Roberto Pimentel de Araujo Junior - Modo de exibição pessoal" guid="{52D8F540-037B-4B25-9FD7-0E3A42143C82}" mergeInterval="0" personalView="1" maximized="1" windowWidth="1362" windowHeight="523" activeSheetId="2"/>
    <customWorkbookView name="Julia Maryanne Xavier Borges Carrijo - Modo de exibição pessoal" guid="{7CFE5BCE-539A-4CFB-A1C5-7EB92ACCCF70}" mergeInterval="0" personalView="1" maximized="1" windowWidth="1362" windowHeight="543" activeSheetId="2"/>
    <customWorkbookView name="Juscelino Brandão do Nascimento - Modo de exibição pessoal" guid="{6EE19A78-8EBD-4ACD-ADF8-A14AFE2B50D5}" mergeInterval="0" personalView="1" maximized="1" windowWidth="1362" windowHeight="543" activeSheetId="2" showComments="commIndAndComment"/>
    <customWorkbookView name="Everton Cirqueira Leitão - Modo de exibição pessoal" guid="{8BCD3740-8ADC-4BC2-BBD6-8A25BEECCC88}" mergeInterval="0" personalView="1" maximized="1" windowWidth="1362" windowHeight="543" activeSheetId="2"/>
    <customWorkbookView name="Debora Regina Dias da Silva Mouta - Modo de exibição pessoal" guid="{AF4FB52E-9A05-40B1-BFEA-30EECCE6109B}" mergeInterval="0" personalView="1" maximized="1" windowWidth="1362" windowHeight="523" activeSheetId="2"/>
  </customWorkbookViews>
</workbook>
</file>

<file path=xl/calcChain.xml><?xml version="1.0" encoding="utf-8"?>
<calcChain xmlns="http://schemas.openxmlformats.org/spreadsheetml/2006/main">
  <c r="G80" i="2" l="1"/>
  <c r="G81" i="2"/>
  <c r="G82" i="2"/>
  <c r="G83" i="2"/>
  <c r="H83" i="2" l="1"/>
  <c r="I83" i="2"/>
  <c r="H82" i="2"/>
  <c r="I82" i="2"/>
  <c r="H81" i="2"/>
  <c r="I81" i="2"/>
  <c r="H80" i="2"/>
  <c r="I80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H79" i="2" l="1"/>
  <c r="I79" i="2"/>
  <c r="H78" i="2"/>
  <c r="I78" i="2"/>
  <c r="H77" i="2"/>
  <c r="I77" i="2"/>
  <c r="H76" i="2"/>
  <c r="I76" i="2"/>
  <c r="H75" i="2"/>
  <c r="I75" i="2"/>
  <c r="H74" i="2"/>
  <c r="I74" i="2"/>
  <c r="H73" i="2"/>
  <c r="I73" i="2"/>
  <c r="H72" i="2"/>
  <c r="I72" i="2"/>
  <c r="H71" i="2"/>
  <c r="I71" i="2"/>
  <c r="H70" i="2"/>
  <c r="I70" i="2"/>
  <c r="H69" i="2"/>
  <c r="I69" i="2"/>
  <c r="H68" i="2"/>
  <c r="I68" i="2"/>
  <c r="H67" i="2"/>
  <c r="I67" i="2"/>
  <c r="H66" i="2"/>
  <c r="I66" i="2"/>
  <c r="H65" i="2"/>
  <c r="I65" i="2"/>
  <c r="H64" i="2"/>
  <c r="I64" i="2"/>
  <c r="H63" i="2"/>
  <c r="I63" i="2"/>
  <c r="H62" i="2"/>
  <c r="I62" i="2"/>
  <c r="H61" i="2"/>
  <c r="I61" i="2"/>
  <c r="H60" i="2"/>
  <c r="I60" i="2"/>
  <c r="H59" i="2"/>
  <c r="I59" i="2"/>
  <c r="H58" i="2"/>
  <c r="I58" i="2"/>
  <c r="H57" i="2"/>
  <c r="I57" i="2"/>
  <c r="H56" i="2"/>
  <c r="I56" i="2"/>
  <c r="H55" i="2"/>
  <c r="I55" i="2"/>
  <c r="H54" i="2"/>
  <c r="I54" i="2"/>
  <c r="H53" i="2"/>
  <c r="I53" i="2"/>
  <c r="H52" i="2"/>
  <c r="I52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12" i="2"/>
  <c r="G13" i="2"/>
  <c r="G14" i="2"/>
  <c r="G15" i="2"/>
  <c r="G16" i="2"/>
  <c r="G17" i="2"/>
  <c r="G11" i="2"/>
  <c r="I11" i="2" l="1"/>
  <c r="H11" i="2"/>
  <c r="H17" i="2"/>
  <c r="I17" i="2"/>
  <c r="H16" i="2"/>
  <c r="I16" i="2"/>
  <c r="H15" i="2"/>
  <c r="I15" i="2"/>
  <c r="H14" i="2"/>
  <c r="I14" i="2"/>
  <c r="H13" i="2"/>
  <c r="I13" i="2"/>
  <c r="H12" i="2"/>
  <c r="I12" i="2"/>
  <c r="H51" i="2"/>
  <c r="I51" i="2"/>
  <c r="H50" i="2"/>
  <c r="I50" i="2"/>
  <c r="H49" i="2"/>
  <c r="I49" i="2"/>
  <c r="H48" i="2"/>
  <c r="I48" i="2"/>
  <c r="H47" i="2"/>
  <c r="I47" i="2"/>
  <c r="H46" i="2"/>
  <c r="I46" i="2"/>
  <c r="H45" i="2"/>
  <c r="I45" i="2"/>
  <c r="H44" i="2"/>
  <c r="I44" i="2"/>
  <c r="H43" i="2"/>
  <c r="I43" i="2"/>
  <c r="H42" i="2"/>
  <c r="I42" i="2"/>
  <c r="H41" i="2"/>
  <c r="I41" i="2"/>
  <c r="H40" i="2"/>
  <c r="I40" i="2"/>
  <c r="H39" i="2"/>
  <c r="I39" i="2"/>
  <c r="H38" i="2"/>
  <c r="I38" i="2"/>
  <c r="H37" i="2"/>
  <c r="I37" i="2"/>
  <c r="H36" i="2"/>
  <c r="I36" i="2"/>
  <c r="H35" i="2"/>
  <c r="I35" i="2"/>
  <c r="H34" i="2"/>
  <c r="I34" i="2"/>
  <c r="H33" i="2"/>
  <c r="I33" i="2"/>
  <c r="H32" i="2"/>
  <c r="I32" i="2"/>
  <c r="H31" i="2"/>
  <c r="I31" i="2"/>
  <c r="H30" i="2"/>
  <c r="I30" i="2"/>
  <c r="H29" i="2"/>
  <c r="I29" i="2"/>
  <c r="H28" i="2"/>
  <c r="I28" i="2"/>
  <c r="H27" i="2"/>
  <c r="I27" i="2"/>
  <c r="H26" i="2"/>
  <c r="I26" i="2"/>
  <c r="H25" i="2"/>
  <c r="I25" i="2"/>
  <c r="H24" i="2"/>
  <c r="I24" i="2"/>
  <c r="H23" i="2"/>
  <c r="I23" i="2"/>
  <c r="H22" i="2"/>
  <c r="I22" i="2"/>
  <c r="H21" i="2"/>
  <c r="I21" i="2"/>
  <c r="H20" i="2"/>
  <c r="I20" i="2"/>
  <c r="H19" i="2"/>
  <c r="I19" i="2"/>
  <c r="H18" i="2"/>
  <c r="I18" i="2"/>
  <c r="B90" i="2" l="1"/>
  <c r="B88" i="2"/>
  <c r="E7" i="2"/>
  <c r="E8" i="2"/>
  <c r="B86" i="2" l="1"/>
  <c r="B92" i="2" l="1"/>
  <c r="D88" i="2"/>
</calcChain>
</file>

<file path=xl/sharedStrings.xml><?xml version="1.0" encoding="utf-8"?>
<sst xmlns="http://schemas.openxmlformats.org/spreadsheetml/2006/main" count="170" uniqueCount="111">
  <si>
    <t>Valor do Pedido</t>
  </si>
  <si>
    <t>ITEM</t>
  </si>
  <si>
    <t>ESPECIFICAÇÃO</t>
  </si>
  <si>
    <t>UNIDADE</t>
  </si>
  <si>
    <t>Valor referência do edital</t>
  </si>
  <si>
    <t>Água Sanitária</t>
  </si>
  <si>
    <t>LT</t>
  </si>
  <si>
    <t>Álcool</t>
  </si>
  <si>
    <t>BB/LT</t>
  </si>
  <si>
    <t>Desinfetante eucalipto c/ 5 litros (concentrado)</t>
  </si>
  <si>
    <t>Unidade</t>
  </si>
  <si>
    <t>Flanela</t>
  </si>
  <si>
    <t>Lã de aço para alumínio (60 g – tipo Bombril)</t>
  </si>
  <si>
    <t>Luvas de borracha</t>
  </si>
  <si>
    <t>Par</t>
  </si>
  <si>
    <t>Removedor (de cera)</t>
  </si>
  <si>
    <t>Pct c/ 100 unid</t>
  </si>
  <si>
    <t>Saco plástico para lixo 40 litros</t>
  </si>
  <si>
    <t>Frasco</t>
  </si>
  <si>
    <t>Litro</t>
  </si>
  <si>
    <t>Balde de 10 litros</t>
  </si>
  <si>
    <t>Escovinha de nylon</t>
  </si>
  <si>
    <t>Pá de lixo (cabo longo)</t>
  </si>
  <si>
    <t>Rodo de 40 cm com cabo</t>
  </si>
  <si>
    <t>Vassourinha para vaso</t>
  </si>
  <si>
    <t>Local:</t>
  </si>
  <si>
    <t>Endereço:</t>
  </si>
  <si>
    <t>matr.:</t>
  </si>
  <si>
    <t>Valor a Receber:</t>
  </si>
  <si>
    <r>
      <t xml:space="preserve">Cera </t>
    </r>
    <r>
      <rPr>
        <sz val="9"/>
        <color theme="1"/>
        <rFont val="Arial"/>
        <family val="2"/>
      </rPr>
      <t>líquida autobrilho</t>
    </r>
  </si>
  <si>
    <t>Desinfetante sólido para sanitário – Pedra sanitária 25g</t>
  </si>
  <si>
    <t xml:space="preserve">Disco 380 mm </t>
  </si>
  <si>
    <t>Escova de encerar 380 mm</t>
  </si>
  <si>
    <t>Escova de lavar 380 mm</t>
  </si>
  <si>
    <t>Pacote</t>
  </si>
  <si>
    <t>Limpa vidros 500 ml</t>
  </si>
  <si>
    <t>Polidor para mármore, granitos ou similares (Cera líquida)</t>
  </si>
  <si>
    <t>Unidade/LT</t>
  </si>
  <si>
    <t>Rodo de 60/90 cm com cabo</t>
  </si>
  <si>
    <t>Sabão em barra na cor azul</t>
  </si>
  <si>
    <t>Pct c/ 5 unidades</t>
  </si>
  <si>
    <t>Panos para limpeza de chão</t>
  </si>
  <si>
    <t>Saco plástico 100 litros, preto, para lixo</t>
  </si>
  <si>
    <t>Pct c/100 unidades</t>
  </si>
  <si>
    <t>Sapólium ou saponáceo em pasta 500 gramas</t>
  </si>
  <si>
    <t>Vaselina líquida</t>
  </si>
  <si>
    <t>Vassoura de pelo de 20/40 cm com cabo</t>
  </si>
  <si>
    <t>Vassoura de pelo de 60 cm com cabo</t>
  </si>
  <si>
    <t>Vassoura de gari</t>
  </si>
  <si>
    <t>Vassoura de piaçava</t>
  </si>
  <si>
    <t xml:space="preserve">Papel higiênico   branco rolão 300 metros picotado </t>
  </si>
  <si>
    <t xml:space="preserve">Caixa c/ 8 unidades </t>
  </si>
  <si>
    <t>Sabonete líquido</t>
  </si>
  <si>
    <t xml:space="preserve">Produto para limpeza instantânea tipo veja 500ml </t>
  </si>
  <si>
    <t>Sabão líquido com 5 litros</t>
  </si>
  <si>
    <r>
      <t>Papel toalha (1</t>
    </r>
    <r>
      <rPr>
        <u/>
        <vertAlign val="superscript"/>
        <sz val="9"/>
        <color rgb="FF000000"/>
        <rFont val="Arial"/>
        <family val="2"/>
      </rPr>
      <t>a</t>
    </r>
    <r>
      <rPr>
        <sz val="9"/>
        <color rgb="FF000000"/>
        <rFont val="Arial"/>
        <family val="2"/>
      </rPr>
      <t xml:space="preserve"> linha, branco)</t>
    </r>
  </si>
  <si>
    <t>Fardo c/ 1000 fls.</t>
  </si>
  <si>
    <t>Querosene</t>
  </si>
  <si>
    <t>Purificador de ar (Bom ar spray – 360 ml)</t>
  </si>
  <si>
    <t>Desengraxante</t>
  </si>
  <si>
    <t>Desengordurante</t>
  </si>
  <si>
    <t>Vassoura limpa teto</t>
  </si>
  <si>
    <t>Unid</t>
  </si>
  <si>
    <t>Executor(a):</t>
  </si>
  <si>
    <t>REDUTOR 20%</t>
  </si>
  <si>
    <t>Saco de lixo 200L</t>
  </si>
  <si>
    <t>Starloc 380mm</t>
  </si>
  <si>
    <t>Mop Seco 60cm</t>
  </si>
  <si>
    <t>Mop água</t>
  </si>
  <si>
    <t>Mini-loc</t>
  </si>
  <si>
    <t>Carrinho coletor 120L</t>
  </si>
  <si>
    <t>Lixeira 105L tampa giratória</t>
  </si>
  <si>
    <t>Fibra Multi uso</t>
  </si>
  <si>
    <t>Espátula 5''</t>
  </si>
  <si>
    <t>Vara extensiva 6m</t>
  </si>
  <si>
    <t>Rodo de limpeza de vidro 30cm</t>
  </si>
  <si>
    <t>Suporte para álcool em gel</t>
  </si>
  <si>
    <t>Álcool em gel</t>
  </si>
  <si>
    <t>Tela para mictório</t>
  </si>
  <si>
    <t>Suporte para mop 60cm</t>
  </si>
  <si>
    <t>Suporte para mop água</t>
  </si>
  <si>
    <t>Balde com no mímino 100L</t>
  </si>
  <si>
    <t>Carrinho coletor 1200L</t>
  </si>
  <si>
    <t>Espátulas cabo longo</t>
  </si>
  <si>
    <t>Limpa carpete</t>
  </si>
  <si>
    <t>Dispenser p/ papel toalha em acrílico 500m cor branca</t>
  </si>
  <si>
    <t>Dispenser p/ papel higiênico em acrílico 500m cor branca</t>
  </si>
  <si>
    <t>Borrifador spray</t>
  </si>
  <si>
    <t>Pá coletora</t>
  </si>
  <si>
    <t>Raspador de piso</t>
  </si>
  <si>
    <t>Limpador para alumínio (brilha inox)</t>
  </si>
  <si>
    <t>Lâminas para raspador</t>
  </si>
  <si>
    <t>Cesto para lixo 8L</t>
  </si>
  <si>
    <t>Detergente para louças</t>
  </si>
  <si>
    <t>EPIS - Luvas de PVC cano longo</t>
  </si>
  <si>
    <t>EPIS - Óculos de proteção</t>
  </si>
  <si>
    <t>EPIS - Cinto de segurança</t>
  </si>
  <si>
    <t>EPIS - Máscara de proteção</t>
  </si>
  <si>
    <t>Quant. solicitada</t>
  </si>
  <si>
    <t>Quant. Entregue</t>
  </si>
  <si>
    <t>TOTAL PREVISTO</t>
  </si>
  <si>
    <t>TOTAL DO MATERIAL ENTREGUE</t>
  </si>
  <si>
    <t>Valor Total do Material Entregue</t>
  </si>
  <si>
    <t>Valor a ser glosado</t>
  </si>
  <si>
    <t>Valor por posto</t>
  </si>
  <si>
    <t>Valor Total</t>
  </si>
  <si>
    <r>
      <t xml:space="preserve">SOLICITAÇÃO DE MATERIAL DE LIMPEZA </t>
    </r>
    <r>
      <rPr>
        <b/>
        <sz val="15"/>
        <rFont val="Times New Roman"/>
        <family val="1"/>
      </rPr>
      <t>CONTRATO Nº06/2015</t>
    </r>
  </si>
  <si>
    <t>Posto de Servente 12x36h Diurno rodoviária</t>
  </si>
  <si>
    <t>Mês</t>
  </si>
  <si>
    <t>Quantidade</t>
  </si>
  <si>
    <t>Posto de Servente 12x36h Noturno Rodoviária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</si>
</sst>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&quot;R$&quot;\ #,##0.00;[Red]\-&quot;R$&quot;\ #,##0.00"/>
    <numFmt numFmtId="165" formatCode="_-&quot;R$&quot;\ * #,##0.00_-;\-&quot;R$&quot;\ * #,##0.00_-;_-&quot;R$&quot;\ * &quot;-&quot;??_-;_-@_-"/>
    <numFmt numFmtId="166" formatCode="&quot;R$&quot;\ #,##0.00"/>
    <numFmt numFmtId="167" formatCode="_-[$R$-416]\ * #,##0.00_-;\-[$R$-416]\ * #,##0.00_-;_-[$R$-416]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5"/>
      <color theme="1"/>
      <name val="Times New Roman"/>
      <family val="1"/>
    </font>
    <font>
      <sz val="7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9"/>
      <color rgb="FF000000"/>
      <name val="Arial"/>
      <family val="2"/>
    </font>
    <font>
      <sz val="9"/>
      <color theme="1"/>
      <name val="Arial"/>
      <family val="2"/>
    </font>
    <font>
      <u/>
      <vertAlign val="superscript"/>
      <sz val="9"/>
      <color rgb="FF000000"/>
      <name val="Arial"/>
      <family val="2"/>
    </font>
    <font>
      <b/>
      <sz val="15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5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6">
    <xf numFmtId="0" fontId="0" fillId="0" borderId="0" xfId="0"/>
    <xf numFmtId="166" fontId="2" fillId="0" borderId="0" xfId="0" applyNumberFormat="1" applyFont="1" applyFill="1" applyBorder="1" applyAlignment="1"/>
    <xf numFmtId="166" fontId="2" fillId="0" borderId="0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4" xfId="0" applyBorder="1" applyAlignment="1"/>
    <xf numFmtId="0" fontId="0" fillId="0" borderId="0" xfId="0" applyBorder="1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5" xfId="0" applyBorder="1"/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 vertical="center" wrapText="1"/>
    </xf>
    <xf numFmtId="165" fontId="3" fillId="0" borderId="5" xfId="2" applyFont="1" applyFill="1" applyBorder="1" applyAlignment="1"/>
    <xf numFmtId="0" fontId="9" fillId="6" borderId="2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left" vertical="center" wrapText="1"/>
    </xf>
    <xf numFmtId="164" fontId="3" fillId="0" borderId="5" xfId="2" applyNumberFormat="1" applyFont="1" applyFill="1" applyBorder="1" applyAlignment="1"/>
    <xf numFmtId="0" fontId="0" fillId="0" borderId="5" xfId="0" applyBorder="1" applyAlignment="1">
      <alignment wrapText="1"/>
    </xf>
    <xf numFmtId="0" fontId="10" fillId="8" borderId="11" xfId="0" applyFont="1" applyFill="1" applyBorder="1" applyAlignment="1">
      <alignment horizontal="center" vertical="center" wrapText="1"/>
    </xf>
    <xf numFmtId="0" fontId="0" fillId="0" borderId="11" xfId="0" applyBorder="1"/>
    <xf numFmtId="167" fontId="8" fillId="0" borderId="11" xfId="0" applyNumberFormat="1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 wrapText="1"/>
    </xf>
    <xf numFmtId="0" fontId="0" fillId="0" borderId="0" xfId="0" applyBorder="1"/>
    <xf numFmtId="167" fontId="8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165" fontId="8" fillId="0" borderId="5" xfId="0" applyNumberFormat="1" applyFont="1" applyBorder="1"/>
    <xf numFmtId="165" fontId="8" fillId="0" borderId="11" xfId="0" applyNumberFormat="1" applyFont="1" applyBorder="1"/>
    <xf numFmtId="0" fontId="7" fillId="0" borderId="0" xfId="0" applyFont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0" fillId="9" borderId="5" xfId="0" applyFill="1" applyBorder="1"/>
    <xf numFmtId="0" fontId="8" fillId="9" borderId="5" xfId="0" applyFont="1" applyFill="1" applyBorder="1" applyAlignment="1">
      <alignment horizontal="center" vertical="center" wrapText="1"/>
    </xf>
    <xf numFmtId="165" fontId="8" fillId="9" borderId="5" xfId="0" applyNumberFormat="1" applyFont="1" applyFill="1" applyBorder="1"/>
    <xf numFmtId="167" fontId="8" fillId="9" borderId="5" xfId="0" applyNumberFormat="1" applyFont="1" applyFill="1" applyBorder="1" applyAlignment="1">
      <alignment horizontal="center" vertical="center"/>
    </xf>
    <xf numFmtId="0" fontId="10" fillId="9" borderId="11" xfId="0" applyFont="1" applyFill="1" applyBorder="1" applyAlignment="1">
      <alignment horizontal="center" vertical="center" wrapText="1"/>
    </xf>
    <xf numFmtId="165" fontId="8" fillId="9" borderId="11" xfId="0" applyNumberFormat="1" applyFont="1" applyFill="1" applyBorder="1"/>
    <xf numFmtId="167" fontId="8" fillId="9" borderId="1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4" xfId="0" applyBorder="1"/>
    <xf numFmtId="43" fontId="5" fillId="7" borderId="9" xfId="1" applyFont="1" applyFill="1" applyBorder="1" applyAlignment="1">
      <alignment horizontal="center" vertical="center"/>
    </xf>
    <xf numFmtId="43" fontId="5" fillId="7" borderId="6" xfId="1" applyFont="1" applyFill="1" applyBorder="1" applyAlignment="1">
      <alignment horizontal="center" vertical="center"/>
    </xf>
    <xf numFmtId="164" fontId="13" fillId="7" borderId="10" xfId="2" applyNumberFormat="1" applyFont="1" applyFill="1" applyBorder="1" applyAlignment="1">
      <alignment horizontal="center" vertical="center"/>
    </xf>
    <xf numFmtId="164" fontId="13" fillId="7" borderId="7" xfId="2" applyNumberFormat="1" applyFont="1" applyFill="1" applyBorder="1" applyAlignment="1">
      <alignment horizontal="center" vertical="center"/>
    </xf>
    <xf numFmtId="43" fontId="5" fillId="3" borderId="9" xfId="1" applyFont="1" applyFill="1" applyBorder="1" applyAlignment="1">
      <alignment horizontal="center" vertical="center"/>
    </xf>
    <xf numFmtId="43" fontId="5" fillId="3" borderId="6" xfId="1" applyFont="1" applyFill="1" applyBorder="1" applyAlignment="1">
      <alignment horizontal="center" vertical="center"/>
    </xf>
    <xf numFmtId="165" fontId="5" fillId="3" borderId="10" xfId="2" applyFont="1" applyFill="1" applyBorder="1" applyAlignment="1">
      <alignment horizontal="center" vertical="center"/>
    </xf>
    <xf numFmtId="165" fontId="5" fillId="3" borderId="7" xfId="2" applyFont="1" applyFill="1" applyBorder="1" applyAlignment="1">
      <alignment horizontal="center" vertical="center"/>
    </xf>
    <xf numFmtId="43" fontId="5" fillId="4" borderId="9" xfId="1" applyFont="1" applyFill="1" applyBorder="1" applyAlignment="1">
      <alignment horizontal="center" vertical="center"/>
    </xf>
    <xf numFmtId="43" fontId="5" fillId="4" borderId="6" xfId="1" applyFont="1" applyFill="1" applyBorder="1" applyAlignment="1">
      <alignment horizontal="center" vertical="center"/>
    </xf>
    <xf numFmtId="165" fontId="5" fillId="4" borderId="10" xfId="2" applyFont="1" applyFill="1" applyBorder="1" applyAlignment="1">
      <alignment horizontal="center" vertical="center"/>
    </xf>
    <xf numFmtId="165" fontId="5" fillId="4" borderId="7" xfId="2" applyFont="1" applyFill="1" applyBorder="1" applyAlignment="1">
      <alignment horizontal="center" vertical="center"/>
    </xf>
    <xf numFmtId="43" fontId="5" fillId="10" borderId="9" xfId="1" applyFont="1" applyFill="1" applyBorder="1" applyAlignment="1">
      <alignment horizontal="center" vertical="center"/>
    </xf>
    <xf numFmtId="43" fontId="5" fillId="10" borderId="6" xfId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166" fontId="2" fillId="0" borderId="8" xfId="0" applyNumberFormat="1" applyFont="1" applyFill="1" applyBorder="1" applyAlignment="1">
      <alignment horizontal="left"/>
    </xf>
    <xf numFmtId="167" fontId="5" fillId="10" borderId="10" xfId="2" applyNumberFormat="1" applyFont="1" applyFill="1" applyBorder="1" applyAlignment="1">
      <alignment horizontal="center" vertical="center"/>
    </xf>
    <xf numFmtId="164" fontId="5" fillId="10" borderId="7" xfId="2" applyNumberFormat="1" applyFont="1" applyFill="1" applyBorder="1" applyAlignment="1">
      <alignment horizontal="center" vertical="center"/>
    </xf>
    <xf numFmtId="0" fontId="9" fillId="6" borderId="2" xfId="0" applyNumberFormat="1" applyFont="1" applyFill="1" applyBorder="1" applyAlignment="1">
      <alignment horizontal="center" vertical="center" wrapText="1"/>
    </xf>
    <xf numFmtId="0" fontId="9" fillId="6" borderId="3" xfId="0" applyNumberFormat="1" applyFont="1" applyFill="1" applyBorder="1" applyAlignment="1">
      <alignment horizontal="center" vertical="center" wrapText="1"/>
    </xf>
    <xf numFmtId="166" fontId="14" fillId="0" borderId="5" xfId="0" applyNumberFormat="1" applyFont="1" applyFill="1" applyBorder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6"/>
  <sheetViews>
    <sheetView tabSelected="1" zoomScaleNormal="100" workbookViewId="0">
      <selection activeCell="C7" sqref="C7"/>
    </sheetView>
  </sheetViews>
  <sheetFormatPr defaultRowHeight="15" x14ac:dyDescent="0.25"/>
  <cols>
    <col min="1" max="1" width="4.7109375" bestFit="1" customWidth="1"/>
    <col min="2" max="2" width="37.140625" customWidth="1"/>
    <col min="3" max="4" width="9.7109375" customWidth="1"/>
    <col min="5" max="5" width="11.7109375" customWidth="1"/>
    <col min="6" max="6" width="12.5703125" bestFit="1" customWidth="1"/>
    <col min="7" max="7" width="11.28515625" bestFit="1" customWidth="1"/>
    <col min="8" max="8" width="13.85546875" bestFit="1" customWidth="1"/>
    <col min="9" max="9" width="12.28515625" customWidth="1"/>
    <col min="10" max="10" width="6" customWidth="1"/>
    <col min="11" max="11" width="7" customWidth="1"/>
    <col min="12" max="12" width="9.140625" hidden="1" customWidth="1"/>
  </cols>
  <sheetData>
    <row r="1" spans="1:9" ht="20.25" customHeight="1" thickBot="1" x14ac:dyDescent="0.3">
      <c r="A1" s="57" t="s">
        <v>106</v>
      </c>
      <c r="B1" s="58"/>
      <c r="C1" s="58"/>
      <c r="D1" s="58"/>
      <c r="E1" s="58"/>
      <c r="F1" s="58"/>
      <c r="G1" s="17" t="s">
        <v>108</v>
      </c>
      <c r="H1" s="63"/>
      <c r="I1" s="64"/>
    </row>
    <row r="2" spans="1:9" ht="7.5" customHeight="1" x14ac:dyDescent="0.25">
      <c r="A2" s="5"/>
      <c r="B2" s="5"/>
      <c r="C2" s="5"/>
      <c r="D2" s="31"/>
      <c r="E2" s="5"/>
      <c r="F2" s="5"/>
      <c r="G2" s="5"/>
      <c r="H2" s="5"/>
    </row>
    <row r="3" spans="1:9" x14ac:dyDescent="0.25">
      <c r="A3" s="5"/>
      <c r="B3" s="6" t="s">
        <v>25</v>
      </c>
      <c r="C3" s="59"/>
      <c r="D3" s="59"/>
      <c r="E3" s="59"/>
      <c r="F3" s="59"/>
      <c r="G3" s="59"/>
      <c r="H3" s="59"/>
    </row>
    <row r="4" spans="1:9" x14ac:dyDescent="0.25">
      <c r="A4" s="1"/>
      <c r="B4" s="6" t="s">
        <v>26</v>
      </c>
      <c r="C4" s="60"/>
      <c r="D4" s="60"/>
      <c r="E4" s="60"/>
      <c r="F4" s="60"/>
      <c r="G4" s="60"/>
      <c r="H4" s="60"/>
    </row>
    <row r="5" spans="1:9" x14ac:dyDescent="0.25">
      <c r="A5" s="1"/>
      <c r="B5" s="6"/>
      <c r="C5" s="2"/>
      <c r="D5" s="2"/>
      <c r="E5" s="2"/>
      <c r="F5" s="2"/>
      <c r="G5" s="2"/>
      <c r="H5" s="2"/>
    </row>
    <row r="6" spans="1:9" ht="24" x14ac:dyDescent="0.25">
      <c r="A6" s="1"/>
      <c r="B6" s="6"/>
      <c r="C6" s="65" t="s">
        <v>109</v>
      </c>
      <c r="D6" s="41" t="s">
        <v>104</v>
      </c>
      <c r="E6" s="41" t="s">
        <v>105</v>
      </c>
      <c r="F6" s="2"/>
      <c r="G6" s="2"/>
      <c r="H6" s="2"/>
    </row>
    <row r="7" spans="1:9" ht="15" customHeight="1" x14ac:dyDescent="0.25">
      <c r="A7" s="1"/>
      <c r="B7" s="21" t="s">
        <v>107</v>
      </c>
      <c r="C7" s="13"/>
      <c r="D7" s="20">
        <v>990.3</v>
      </c>
      <c r="E7" s="16">
        <f>D7*C7</f>
        <v>0</v>
      </c>
    </row>
    <row r="8" spans="1:9" ht="30" x14ac:dyDescent="0.25">
      <c r="A8" s="1"/>
      <c r="B8" s="21" t="s">
        <v>110</v>
      </c>
      <c r="C8" s="13"/>
      <c r="D8" s="20">
        <v>990.3</v>
      </c>
      <c r="E8" s="16">
        <f>D8*C8</f>
        <v>0</v>
      </c>
    </row>
    <row r="9" spans="1:9" x14ac:dyDescent="0.25">
      <c r="A9" s="2"/>
      <c r="B9" s="11"/>
      <c r="C9" s="14"/>
      <c r="D9" s="14"/>
    </row>
    <row r="10" spans="1:9" ht="31.5" x14ac:dyDescent="0.25">
      <c r="A10" s="15" t="s">
        <v>1</v>
      </c>
      <c r="B10" s="15" t="s">
        <v>2</v>
      </c>
      <c r="C10" s="15" t="s">
        <v>3</v>
      </c>
      <c r="D10" s="15" t="s">
        <v>98</v>
      </c>
      <c r="E10" s="15" t="s">
        <v>99</v>
      </c>
      <c r="F10" s="15" t="s">
        <v>4</v>
      </c>
      <c r="G10" s="15" t="s">
        <v>64</v>
      </c>
      <c r="H10" s="15" t="s">
        <v>100</v>
      </c>
      <c r="I10" s="15" t="s">
        <v>101</v>
      </c>
    </row>
    <row r="11" spans="1:9" x14ac:dyDescent="0.25">
      <c r="A11" s="18">
        <v>1</v>
      </c>
      <c r="B11" s="19" t="s">
        <v>5</v>
      </c>
      <c r="C11" s="18" t="s">
        <v>6</v>
      </c>
      <c r="D11" s="3"/>
      <c r="E11" s="3"/>
      <c r="F11" s="4">
        <v>1.25</v>
      </c>
      <c r="G11" s="4">
        <f t="shared" ref="G11:G42" si="0">F11/5</f>
        <v>0.25</v>
      </c>
      <c r="H11" s="4">
        <f>D11*(F11-G11)</f>
        <v>0</v>
      </c>
      <c r="I11" s="4">
        <f>IF(E11&gt;D11,D11*(F11-G11),E11*(F11-G11))</f>
        <v>0</v>
      </c>
    </row>
    <row r="12" spans="1:9" x14ac:dyDescent="0.25">
      <c r="A12" s="18">
        <v>2</v>
      </c>
      <c r="B12" s="19" t="s">
        <v>7</v>
      </c>
      <c r="C12" s="18" t="s">
        <v>6</v>
      </c>
      <c r="D12" s="3"/>
      <c r="E12" s="3"/>
      <c r="F12" s="4">
        <v>2.98</v>
      </c>
      <c r="G12" s="4">
        <f t="shared" si="0"/>
        <v>0.59599999999999997</v>
      </c>
      <c r="H12" s="4">
        <f t="shared" ref="H12:H75" si="1">D12*(F12-G12)</f>
        <v>0</v>
      </c>
      <c r="I12" s="4">
        <f t="shared" ref="I12:I75" si="2">IF(E12&gt;D12,D12*(F12-G12),E12*(F12-G12))</f>
        <v>0</v>
      </c>
    </row>
    <row r="13" spans="1:9" x14ac:dyDescent="0.25">
      <c r="A13" s="18">
        <v>3</v>
      </c>
      <c r="B13" s="19" t="s">
        <v>20</v>
      </c>
      <c r="C13" s="18" t="s">
        <v>10</v>
      </c>
      <c r="D13" s="3"/>
      <c r="E13" s="3"/>
      <c r="F13" s="4">
        <v>5.34</v>
      </c>
      <c r="G13" s="4">
        <f t="shared" si="0"/>
        <v>1.0680000000000001</v>
      </c>
      <c r="H13" s="4">
        <f t="shared" si="1"/>
        <v>0</v>
      </c>
      <c r="I13" s="4">
        <f t="shared" si="2"/>
        <v>0</v>
      </c>
    </row>
    <row r="14" spans="1:9" x14ac:dyDescent="0.25">
      <c r="A14" s="18">
        <v>4</v>
      </c>
      <c r="B14" s="19" t="s">
        <v>29</v>
      </c>
      <c r="C14" s="18" t="s">
        <v>8</v>
      </c>
      <c r="D14" s="3"/>
      <c r="E14" s="3"/>
      <c r="F14" s="4">
        <v>4.4000000000000004</v>
      </c>
      <c r="G14" s="4">
        <f t="shared" si="0"/>
        <v>0.88000000000000012</v>
      </c>
      <c r="H14" s="4">
        <f t="shared" si="1"/>
        <v>0</v>
      </c>
      <c r="I14" s="4">
        <f t="shared" si="2"/>
        <v>0</v>
      </c>
    </row>
    <row r="15" spans="1:9" x14ac:dyDescent="0.25">
      <c r="A15" s="18">
        <v>5</v>
      </c>
      <c r="B15" s="19" t="s">
        <v>93</v>
      </c>
      <c r="C15" s="18" t="s">
        <v>10</v>
      </c>
      <c r="D15" s="3"/>
      <c r="E15" s="3"/>
      <c r="F15" s="4">
        <v>1.07</v>
      </c>
      <c r="G15" s="4">
        <f t="shared" si="0"/>
        <v>0.21400000000000002</v>
      </c>
      <c r="H15" s="4">
        <f t="shared" si="1"/>
        <v>0</v>
      </c>
      <c r="I15" s="4">
        <f t="shared" si="2"/>
        <v>0</v>
      </c>
    </row>
    <row r="16" spans="1:9" ht="24" x14ac:dyDescent="0.25">
      <c r="A16" s="18">
        <v>6</v>
      </c>
      <c r="B16" s="19" t="s">
        <v>9</v>
      </c>
      <c r="C16" s="18" t="s">
        <v>18</v>
      </c>
      <c r="D16" s="3"/>
      <c r="E16" s="3"/>
      <c r="F16" s="4">
        <v>8.42</v>
      </c>
      <c r="G16" s="4">
        <f t="shared" si="0"/>
        <v>1.6839999999999999</v>
      </c>
      <c r="H16" s="4">
        <f t="shared" si="1"/>
        <v>0</v>
      </c>
      <c r="I16" s="4">
        <f t="shared" si="2"/>
        <v>0</v>
      </c>
    </row>
    <row r="17" spans="1:9" ht="24" x14ac:dyDescent="0.25">
      <c r="A17" s="18">
        <v>7</v>
      </c>
      <c r="B17" s="19" t="s">
        <v>30</v>
      </c>
      <c r="C17" s="18" t="s">
        <v>10</v>
      </c>
      <c r="D17" s="3"/>
      <c r="E17" s="10"/>
      <c r="F17" s="4">
        <v>0.87</v>
      </c>
      <c r="G17" s="4">
        <f t="shared" si="0"/>
        <v>0.17399999999999999</v>
      </c>
      <c r="H17" s="4">
        <f t="shared" si="1"/>
        <v>0</v>
      </c>
      <c r="I17" s="4">
        <f t="shared" si="2"/>
        <v>0</v>
      </c>
    </row>
    <row r="18" spans="1:9" x14ac:dyDescent="0.25">
      <c r="A18" s="18">
        <v>8</v>
      </c>
      <c r="B18" s="19" t="s">
        <v>31</v>
      </c>
      <c r="C18" s="18" t="s">
        <v>10</v>
      </c>
      <c r="D18" s="3"/>
      <c r="E18" s="10"/>
      <c r="F18" s="4">
        <v>11.89</v>
      </c>
      <c r="G18" s="4">
        <f t="shared" si="0"/>
        <v>2.3780000000000001</v>
      </c>
      <c r="H18" s="4">
        <f t="shared" si="1"/>
        <v>0</v>
      </c>
      <c r="I18" s="4">
        <f t="shared" si="2"/>
        <v>0</v>
      </c>
    </row>
    <row r="19" spans="1:9" x14ac:dyDescent="0.25">
      <c r="A19" s="18">
        <v>9</v>
      </c>
      <c r="B19" s="19" t="s">
        <v>32</v>
      </c>
      <c r="C19" s="18" t="s">
        <v>10</v>
      </c>
      <c r="D19" s="3"/>
      <c r="E19" s="3"/>
      <c r="F19" s="4">
        <v>21.83</v>
      </c>
      <c r="G19" s="4">
        <f t="shared" si="0"/>
        <v>4.3659999999999997</v>
      </c>
      <c r="H19" s="4">
        <f t="shared" si="1"/>
        <v>0</v>
      </c>
      <c r="I19" s="4">
        <f t="shared" si="2"/>
        <v>0</v>
      </c>
    </row>
    <row r="20" spans="1:9" x14ac:dyDescent="0.25">
      <c r="A20" s="18">
        <v>10</v>
      </c>
      <c r="B20" s="19" t="s">
        <v>33</v>
      </c>
      <c r="C20" s="18" t="s">
        <v>10</v>
      </c>
      <c r="D20" s="3"/>
      <c r="E20" s="3"/>
      <c r="F20" s="4">
        <v>20.83</v>
      </c>
      <c r="G20" s="4">
        <f t="shared" si="0"/>
        <v>4.1659999999999995</v>
      </c>
      <c r="H20" s="4">
        <f t="shared" si="1"/>
        <v>0</v>
      </c>
      <c r="I20" s="4">
        <f t="shared" si="2"/>
        <v>0</v>
      </c>
    </row>
    <row r="21" spans="1:9" x14ac:dyDescent="0.25">
      <c r="A21" s="18">
        <v>11</v>
      </c>
      <c r="B21" s="19" t="s">
        <v>21</v>
      </c>
      <c r="C21" s="18" t="s">
        <v>10</v>
      </c>
      <c r="D21" s="3"/>
      <c r="E21" s="3"/>
      <c r="F21" s="4">
        <v>2.02</v>
      </c>
      <c r="G21" s="4">
        <f t="shared" si="0"/>
        <v>0.40400000000000003</v>
      </c>
      <c r="H21" s="4">
        <f t="shared" si="1"/>
        <v>0</v>
      </c>
      <c r="I21" s="4">
        <f t="shared" si="2"/>
        <v>0</v>
      </c>
    </row>
    <row r="22" spans="1:9" x14ac:dyDescent="0.25">
      <c r="A22" s="18">
        <v>12</v>
      </c>
      <c r="B22" s="19" t="s">
        <v>11</v>
      </c>
      <c r="C22" s="18" t="s">
        <v>10</v>
      </c>
      <c r="D22" s="3"/>
      <c r="E22" s="10"/>
      <c r="F22" s="4">
        <v>0.99</v>
      </c>
      <c r="G22" s="4">
        <f t="shared" si="0"/>
        <v>0.19800000000000001</v>
      </c>
      <c r="H22" s="4">
        <f t="shared" si="1"/>
        <v>0</v>
      </c>
      <c r="I22" s="4">
        <f t="shared" si="2"/>
        <v>0</v>
      </c>
    </row>
    <row r="23" spans="1:9" x14ac:dyDescent="0.25">
      <c r="A23" s="18">
        <v>13</v>
      </c>
      <c r="B23" s="19" t="s">
        <v>12</v>
      </c>
      <c r="C23" s="18" t="s">
        <v>34</v>
      </c>
      <c r="D23" s="3"/>
      <c r="E23" s="3"/>
      <c r="F23" s="4">
        <v>1.1299999999999999</v>
      </c>
      <c r="G23" s="4">
        <f t="shared" si="0"/>
        <v>0.22599999999999998</v>
      </c>
      <c r="H23" s="4">
        <f t="shared" si="1"/>
        <v>0</v>
      </c>
      <c r="I23" s="4">
        <f t="shared" si="2"/>
        <v>0</v>
      </c>
    </row>
    <row r="24" spans="1:9" x14ac:dyDescent="0.25">
      <c r="A24" s="18">
        <v>14</v>
      </c>
      <c r="B24" s="19" t="s">
        <v>35</v>
      </c>
      <c r="C24" s="18" t="s">
        <v>10</v>
      </c>
      <c r="D24" s="3"/>
      <c r="E24" s="3"/>
      <c r="F24" s="4">
        <v>1.96</v>
      </c>
      <c r="G24" s="4">
        <f t="shared" si="0"/>
        <v>0.39200000000000002</v>
      </c>
      <c r="H24" s="4">
        <f t="shared" si="1"/>
        <v>0</v>
      </c>
      <c r="I24" s="4">
        <f t="shared" si="2"/>
        <v>0</v>
      </c>
    </row>
    <row r="25" spans="1:9" x14ac:dyDescent="0.25">
      <c r="A25" s="18">
        <v>15</v>
      </c>
      <c r="B25" s="19" t="s">
        <v>13</v>
      </c>
      <c r="C25" s="18" t="s">
        <v>14</v>
      </c>
      <c r="D25" s="3"/>
      <c r="E25" s="10"/>
      <c r="F25" s="4">
        <v>2.34</v>
      </c>
      <c r="G25" s="4">
        <f t="shared" si="0"/>
        <v>0.46799999999999997</v>
      </c>
      <c r="H25" s="4">
        <f t="shared" si="1"/>
        <v>0</v>
      </c>
      <c r="I25" s="4">
        <f t="shared" si="2"/>
        <v>0</v>
      </c>
    </row>
    <row r="26" spans="1:9" x14ac:dyDescent="0.25">
      <c r="A26" s="18">
        <v>16</v>
      </c>
      <c r="B26" s="19" t="s">
        <v>22</v>
      </c>
      <c r="C26" s="18" t="s">
        <v>10</v>
      </c>
      <c r="D26" s="3"/>
      <c r="E26" s="3"/>
      <c r="F26" s="4">
        <v>3.08</v>
      </c>
      <c r="G26" s="4">
        <f t="shared" si="0"/>
        <v>0.61599999999999999</v>
      </c>
      <c r="H26" s="4">
        <f t="shared" si="1"/>
        <v>0</v>
      </c>
      <c r="I26" s="4">
        <f t="shared" si="2"/>
        <v>0</v>
      </c>
    </row>
    <row r="27" spans="1:9" ht="24" x14ac:dyDescent="0.25">
      <c r="A27" s="18">
        <v>17</v>
      </c>
      <c r="B27" s="19" t="s">
        <v>36</v>
      </c>
      <c r="C27" s="18" t="s">
        <v>37</v>
      </c>
      <c r="D27" s="3"/>
      <c r="E27" s="3"/>
      <c r="F27" s="4">
        <v>18.899999999999999</v>
      </c>
      <c r="G27" s="4">
        <f t="shared" si="0"/>
        <v>3.78</v>
      </c>
      <c r="H27" s="4">
        <f t="shared" si="1"/>
        <v>0</v>
      </c>
      <c r="I27" s="4">
        <f t="shared" si="2"/>
        <v>0</v>
      </c>
    </row>
    <row r="28" spans="1:9" x14ac:dyDescent="0.25">
      <c r="A28" s="18">
        <v>18</v>
      </c>
      <c r="B28" s="19" t="s">
        <v>15</v>
      </c>
      <c r="C28" s="18" t="s">
        <v>10</v>
      </c>
      <c r="D28" s="3"/>
      <c r="E28" s="3"/>
      <c r="F28" s="4">
        <v>6.12</v>
      </c>
      <c r="G28" s="4">
        <f t="shared" si="0"/>
        <v>1.224</v>
      </c>
      <c r="H28" s="4">
        <f t="shared" si="1"/>
        <v>0</v>
      </c>
      <c r="I28" s="4">
        <f t="shared" si="2"/>
        <v>0</v>
      </c>
    </row>
    <row r="29" spans="1:9" x14ac:dyDescent="0.25">
      <c r="A29" s="18">
        <v>19</v>
      </c>
      <c r="B29" s="19" t="s">
        <v>23</v>
      </c>
      <c r="C29" s="18" t="s">
        <v>10</v>
      </c>
      <c r="D29" s="3"/>
      <c r="E29" s="10"/>
      <c r="F29" s="4">
        <v>4.05</v>
      </c>
      <c r="G29" s="4">
        <f t="shared" si="0"/>
        <v>0.80999999999999994</v>
      </c>
      <c r="H29" s="4">
        <f t="shared" si="1"/>
        <v>0</v>
      </c>
      <c r="I29" s="4">
        <f t="shared" si="2"/>
        <v>0</v>
      </c>
    </row>
    <row r="30" spans="1:9" x14ac:dyDescent="0.25">
      <c r="A30" s="18">
        <v>20</v>
      </c>
      <c r="B30" s="19" t="s">
        <v>38</v>
      </c>
      <c r="C30" s="18" t="s">
        <v>10</v>
      </c>
      <c r="D30" s="3"/>
      <c r="E30" s="10"/>
      <c r="F30" s="4">
        <v>4.54</v>
      </c>
      <c r="G30" s="4">
        <f t="shared" si="0"/>
        <v>0.90800000000000003</v>
      </c>
      <c r="H30" s="4">
        <f t="shared" si="1"/>
        <v>0</v>
      </c>
      <c r="I30" s="4">
        <f t="shared" si="2"/>
        <v>0</v>
      </c>
    </row>
    <row r="31" spans="1:9" ht="24" x14ac:dyDescent="0.25">
      <c r="A31" s="18">
        <v>21</v>
      </c>
      <c r="B31" s="19" t="s">
        <v>39</v>
      </c>
      <c r="C31" s="18" t="s">
        <v>40</v>
      </c>
      <c r="D31" s="3"/>
      <c r="E31" s="3"/>
      <c r="F31" s="4">
        <v>5.24</v>
      </c>
      <c r="G31" s="4">
        <f t="shared" si="0"/>
        <v>1.048</v>
      </c>
      <c r="H31" s="4">
        <f t="shared" si="1"/>
        <v>0</v>
      </c>
      <c r="I31" s="4">
        <f t="shared" si="2"/>
        <v>0</v>
      </c>
    </row>
    <row r="32" spans="1:9" x14ac:dyDescent="0.25">
      <c r="A32" s="18">
        <v>22</v>
      </c>
      <c r="B32" s="19" t="s">
        <v>41</v>
      </c>
      <c r="C32" s="18" t="s">
        <v>10</v>
      </c>
      <c r="D32" s="3"/>
      <c r="E32" s="3"/>
      <c r="F32" s="4">
        <v>2.5</v>
      </c>
      <c r="G32" s="4">
        <f t="shared" si="0"/>
        <v>0.5</v>
      </c>
      <c r="H32" s="4">
        <f t="shared" si="1"/>
        <v>0</v>
      </c>
      <c r="I32" s="4">
        <f t="shared" si="2"/>
        <v>0</v>
      </c>
    </row>
    <row r="33" spans="1:22" ht="24" x14ac:dyDescent="0.25">
      <c r="A33" s="18">
        <v>23</v>
      </c>
      <c r="B33" s="19" t="s">
        <v>42</v>
      </c>
      <c r="C33" s="18" t="s">
        <v>43</v>
      </c>
      <c r="D33" s="3"/>
      <c r="E33" s="3"/>
      <c r="F33" s="4">
        <v>18</v>
      </c>
      <c r="G33" s="4">
        <f t="shared" si="0"/>
        <v>3.6</v>
      </c>
      <c r="H33" s="4">
        <f t="shared" si="1"/>
        <v>0</v>
      </c>
      <c r="I33" s="4">
        <f t="shared" si="2"/>
        <v>0</v>
      </c>
    </row>
    <row r="34" spans="1:22" ht="24" x14ac:dyDescent="0.25">
      <c r="A34" s="18">
        <v>24</v>
      </c>
      <c r="B34" s="19" t="s">
        <v>44</v>
      </c>
      <c r="C34" s="18" t="s">
        <v>10</v>
      </c>
      <c r="D34" s="3"/>
      <c r="E34" s="3"/>
      <c r="F34" s="4">
        <v>2.74</v>
      </c>
      <c r="G34" s="4">
        <f t="shared" si="0"/>
        <v>0.54800000000000004</v>
      </c>
      <c r="H34" s="4">
        <f t="shared" si="1"/>
        <v>0</v>
      </c>
      <c r="I34" s="4">
        <f t="shared" si="2"/>
        <v>0</v>
      </c>
    </row>
    <row r="35" spans="1:22" x14ac:dyDescent="0.25">
      <c r="A35" s="18">
        <v>25</v>
      </c>
      <c r="B35" s="19" t="s">
        <v>45</v>
      </c>
      <c r="C35" s="18" t="s">
        <v>6</v>
      </c>
      <c r="D35" s="3"/>
      <c r="E35" s="3"/>
      <c r="F35" s="4">
        <v>18.940000000000001</v>
      </c>
      <c r="G35" s="4">
        <f t="shared" si="0"/>
        <v>3.7880000000000003</v>
      </c>
      <c r="H35" s="4">
        <f t="shared" si="1"/>
        <v>0</v>
      </c>
      <c r="I35" s="4">
        <f t="shared" si="2"/>
        <v>0</v>
      </c>
    </row>
    <row r="36" spans="1:22" x14ac:dyDescent="0.25">
      <c r="A36" s="18">
        <v>26</v>
      </c>
      <c r="B36" s="19" t="s">
        <v>46</v>
      </c>
      <c r="C36" s="18" t="s">
        <v>10</v>
      </c>
      <c r="D36" s="3"/>
      <c r="E36" s="3"/>
      <c r="F36" s="4">
        <v>6.1</v>
      </c>
      <c r="G36" s="4">
        <f t="shared" si="0"/>
        <v>1.22</v>
      </c>
      <c r="H36" s="4">
        <f t="shared" si="1"/>
        <v>0</v>
      </c>
      <c r="I36" s="4">
        <f t="shared" si="2"/>
        <v>0</v>
      </c>
    </row>
    <row r="37" spans="1:22" x14ac:dyDescent="0.25">
      <c r="A37" s="18">
        <v>27</v>
      </c>
      <c r="B37" s="19" t="s">
        <v>47</v>
      </c>
      <c r="C37" s="18" t="s">
        <v>10</v>
      </c>
      <c r="D37" s="3"/>
      <c r="E37" s="3"/>
      <c r="F37" s="4">
        <v>7.92</v>
      </c>
      <c r="G37" s="4">
        <f t="shared" si="0"/>
        <v>1.5840000000000001</v>
      </c>
      <c r="H37" s="4">
        <f t="shared" si="1"/>
        <v>0</v>
      </c>
      <c r="I37" s="4">
        <f t="shared" si="2"/>
        <v>0</v>
      </c>
    </row>
    <row r="38" spans="1:22" x14ac:dyDescent="0.25">
      <c r="A38" s="18">
        <v>28</v>
      </c>
      <c r="B38" s="19" t="s">
        <v>48</v>
      </c>
      <c r="C38" s="18" t="s">
        <v>10</v>
      </c>
      <c r="D38" s="3"/>
      <c r="E38" s="10"/>
      <c r="F38" s="4">
        <v>7.25</v>
      </c>
      <c r="G38" s="4">
        <f t="shared" si="0"/>
        <v>1.45</v>
      </c>
      <c r="H38" s="4">
        <f t="shared" si="1"/>
        <v>0</v>
      </c>
      <c r="I38" s="4">
        <f t="shared" si="2"/>
        <v>0</v>
      </c>
    </row>
    <row r="39" spans="1:22" x14ac:dyDescent="0.25">
      <c r="A39" s="18">
        <v>29</v>
      </c>
      <c r="B39" s="19" t="s">
        <v>49</v>
      </c>
      <c r="C39" s="18" t="s">
        <v>10</v>
      </c>
      <c r="D39" s="3"/>
      <c r="E39" s="10"/>
      <c r="F39" s="4">
        <v>5.93</v>
      </c>
      <c r="G39" s="4">
        <f t="shared" si="0"/>
        <v>1.1859999999999999</v>
      </c>
      <c r="H39" s="4">
        <f t="shared" si="1"/>
        <v>0</v>
      </c>
      <c r="I39" s="4">
        <f t="shared" si="2"/>
        <v>0</v>
      </c>
    </row>
    <row r="40" spans="1:22" x14ac:dyDescent="0.25">
      <c r="A40" s="18">
        <v>30</v>
      </c>
      <c r="B40" s="19" t="s">
        <v>24</v>
      </c>
      <c r="C40" s="18" t="s">
        <v>10</v>
      </c>
      <c r="D40" s="3"/>
      <c r="E40" s="10"/>
      <c r="F40" s="4">
        <v>2.59</v>
      </c>
      <c r="G40" s="4">
        <f t="shared" si="0"/>
        <v>0.51800000000000002</v>
      </c>
      <c r="H40" s="4">
        <f t="shared" si="1"/>
        <v>0</v>
      </c>
      <c r="I40" s="4">
        <f t="shared" si="2"/>
        <v>0</v>
      </c>
    </row>
    <row r="41" spans="1:22" ht="24" x14ac:dyDescent="0.25">
      <c r="A41" s="18">
        <v>31</v>
      </c>
      <c r="B41" s="19" t="s">
        <v>17</v>
      </c>
      <c r="C41" s="18" t="s">
        <v>16</v>
      </c>
      <c r="D41" s="3"/>
      <c r="E41" s="10"/>
      <c r="F41" s="4">
        <v>7.1</v>
      </c>
      <c r="G41" s="4">
        <f t="shared" si="0"/>
        <v>1.42</v>
      </c>
      <c r="H41" s="4">
        <f t="shared" si="1"/>
        <v>0</v>
      </c>
      <c r="I41" s="4">
        <f t="shared" si="2"/>
        <v>0</v>
      </c>
    </row>
    <row r="42" spans="1:22" ht="24" x14ac:dyDescent="0.25">
      <c r="A42" s="18">
        <v>32</v>
      </c>
      <c r="B42" s="19" t="s">
        <v>50</v>
      </c>
      <c r="C42" s="18" t="s">
        <v>51</v>
      </c>
      <c r="D42" s="3"/>
      <c r="E42" s="10"/>
      <c r="F42" s="4">
        <v>28.06</v>
      </c>
      <c r="G42" s="4">
        <f t="shared" si="0"/>
        <v>5.6120000000000001</v>
      </c>
      <c r="H42" s="4">
        <f t="shared" si="1"/>
        <v>0</v>
      </c>
      <c r="I42" s="4">
        <f t="shared" si="2"/>
        <v>0</v>
      </c>
    </row>
    <row r="43" spans="1:22" x14ac:dyDescent="0.25">
      <c r="A43" s="18">
        <v>33</v>
      </c>
      <c r="B43" s="19" t="s">
        <v>52</v>
      </c>
      <c r="C43" s="18" t="s">
        <v>19</v>
      </c>
      <c r="D43" s="3"/>
      <c r="E43" s="10"/>
      <c r="F43" s="4">
        <v>4.7699999999999996</v>
      </c>
      <c r="G43" s="4">
        <f t="shared" ref="G43:G74" si="3">F43/5</f>
        <v>0.95399999999999996</v>
      </c>
      <c r="H43" s="4">
        <f t="shared" si="1"/>
        <v>0</v>
      </c>
      <c r="I43" s="4">
        <f t="shared" si="2"/>
        <v>0</v>
      </c>
    </row>
    <row r="44" spans="1:22" ht="24" x14ac:dyDescent="0.25">
      <c r="A44" s="18">
        <v>34</v>
      </c>
      <c r="B44" s="19" t="s">
        <v>53</v>
      </c>
      <c r="C44" s="18" t="s">
        <v>18</v>
      </c>
      <c r="D44" s="3"/>
      <c r="E44" s="10"/>
      <c r="F44" s="4">
        <v>1.96</v>
      </c>
      <c r="G44" s="4">
        <f t="shared" si="3"/>
        <v>0.39200000000000002</v>
      </c>
      <c r="H44" s="4">
        <f t="shared" si="1"/>
        <v>0</v>
      </c>
      <c r="I44" s="4">
        <f t="shared" si="2"/>
        <v>0</v>
      </c>
    </row>
    <row r="45" spans="1:22" x14ac:dyDescent="0.25">
      <c r="A45" s="18">
        <v>35</v>
      </c>
      <c r="B45" s="19" t="s">
        <v>54</v>
      </c>
      <c r="C45" s="18" t="s">
        <v>18</v>
      </c>
      <c r="D45" s="3"/>
      <c r="E45" s="10"/>
      <c r="F45" s="4">
        <v>12</v>
      </c>
      <c r="G45" s="4">
        <f t="shared" si="3"/>
        <v>2.4</v>
      </c>
      <c r="H45" s="4">
        <f t="shared" si="1"/>
        <v>0</v>
      </c>
      <c r="I45" s="4">
        <f t="shared" si="2"/>
        <v>0</v>
      </c>
      <c r="M45" s="26"/>
      <c r="N45" s="7"/>
      <c r="O45" s="28"/>
      <c r="P45" s="28"/>
      <c r="Q45" s="28"/>
      <c r="R45" s="9"/>
      <c r="S45" s="28"/>
      <c r="T45" s="26"/>
      <c r="U45" s="26"/>
      <c r="V45" s="26"/>
    </row>
    <row r="46" spans="1:22" ht="24" x14ac:dyDescent="0.25">
      <c r="A46" s="18">
        <v>36</v>
      </c>
      <c r="B46" s="19" t="s">
        <v>55</v>
      </c>
      <c r="C46" s="18" t="s">
        <v>56</v>
      </c>
      <c r="D46" s="3"/>
      <c r="E46" s="10"/>
      <c r="F46" s="4">
        <v>7.64</v>
      </c>
      <c r="G46" s="4">
        <f t="shared" si="3"/>
        <v>1.528</v>
      </c>
      <c r="H46" s="4">
        <f t="shared" si="1"/>
        <v>0</v>
      </c>
      <c r="I46" s="4">
        <f t="shared" si="2"/>
        <v>0</v>
      </c>
    </row>
    <row r="47" spans="1:22" x14ac:dyDescent="0.25">
      <c r="A47" s="18">
        <v>37</v>
      </c>
      <c r="B47" s="19" t="s">
        <v>57</v>
      </c>
      <c r="C47" s="18" t="s">
        <v>19</v>
      </c>
      <c r="D47" s="3"/>
      <c r="E47" s="10"/>
      <c r="F47" s="4">
        <v>8.7100000000000009</v>
      </c>
      <c r="G47" s="4">
        <f t="shared" si="3"/>
        <v>1.7420000000000002</v>
      </c>
      <c r="H47" s="4">
        <f t="shared" si="1"/>
        <v>0</v>
      </c>
      <c r="I47" s="4">
        <f t="shared" si="2"/>
        <v>0</v>
      </c>
    </row>
    <row r="48" spans="1:22" x14ac:dyDescent="0.25">
      <c r="A48" s="18">
        <v>38</v>
      </c>
      <c r="B48" s="19" t="s">
        <v>58</v>
      </c>
      <c r="C48" s="18" t="s">
        <v>10</v>
      </c>
      <c r="D48" s="3"/>
      <c r="E48" s="10"/>
      <c r="F48" s="4">
        <v>6.15</v>
      </c>
      <c r="G48" s="4">
        <f t="shared" si="3"/>
        <v>1.23</v>
      </c>
      <c r="H48" s="4">
        <f t="shared" si="1"/>
        <v>0</v>
      </c>
      <c r="I48" s="4">
        <f t="shared" si="2"/>
        <v>0</v>
      </c>
    </row>
    <row r="49" spans="1:9" x14ac:dyDescent="0.25">
      <c r="A49" s="18">
        <v>39</v>
      </c>
      <c r="B49" s="19" t="s">
        <v>59</v>
      </c>
      <c r="C49" s="18" t="s">
        <v>19</v>
      </c>
      <c r="D49" s="3"/>
      <c r="E49" s="10"/>
      <c r="F49" s="4">
        <v>7.9</v>
      </c>
      <c r="G49" s="4">
        <f t="shared" si="3"/>
        <v>1.58</v>
      </c>
      <c r="H49" s="4">
        <f t="shared" si="1"/>
        <v>0</v>
      </c>
      <c r="I49" s="4">
        <f t="shared" si="2"/>
        <v>0</v>
      </c>
    </row>
    <row r="50" spans="1:9" x14ac:dyDescent="0.25">
      <c r="A50" s="18">
        <v>40</v>
      </c>
      <c r="B50" s="19" t="s">
        <v>60</v>
      </c>
      <c r="C50" s="18" t="s">
        <v>19</v>
      </c>
      <c r="D50" s="3"/>
      <c r="E50" s="10"/>
      <c r="F50" s="4">
        <v>3.83</v>
      </c>
      <c r="G50" s="4">
        <f t="shared" si="3"/>
        <v>0.76600000000000001</v>
      </c>
      <c r="H50" s="4">
        <f t="shared" si="1"/>
        <v>0</v>
      </c>
      <c r="I50" s="4">
        <f t="shared" si="2"/>
        <v>0</v>
      </c>
    </row>
    <row r="51" spans="1:9" x14ac:dyDescent="0.25">
      <c r="A51" s="18">
        <v>41</v>
      </c>
      <c r="B51" s="19" t="s">
        <v>61</v>
      </c>
      <c r="C51" s="18" t="s">
        <v>62</v>
      </c>
      <c r="D51" s="3"/>
      <c r="E51" s="10"/>
      <c r="F51" s="4">
        <v>12.38</v>
      </c>
      <c r="G51" s="4">
        <f t="shared" si="3"/>
        <v>2.476</v>
      </c>
      <c r="H51" s="4">
        <f t="shared" si="1"/>
        <v>0</v>
      </c>
      <c r="I51" s="4">
        <f t="shared" si="2"/>
        <v>0</v>
      </c>
    </row>
    <row r="52" spans="1:9" x14ac:dyDescent="0.25">
      <c r="A52" s="18">
        <v>42</v>
      </c>
      <c r="B52" s="19" t="s">
        <v>65</v>
      </c>
      <c r="C52" s="18" t="s">
        <v>62</v>
      </c>
      <c r="D52" s="3"/>
      <c r="E52" s="10"/>
      <c r="F52" s="29">
        <v>24.6</v>
      </c>
      <c r="G52" s="4">
        <f t="shared" si="3"/>
        <v>4.92</v>
      </c>
      <c r="H52" s="4">
        <f t="shared" si="1"/>
        <v>0</v>
      </c>
      <c r="I52" s="4">
        <f t="shared" si="2"/>
        <v>0</v>
      </c>
    </row>
    <row r="53" spans="1:9" x14ac:dyDescent="0.25">
      <c r="A53" s="18">
        <v>43</v>
      </c>
      <c r="B53" s="19" t="s">
        <v>66</v>
      </c>
      <c r="C53" s="18" t="s">
        <v>62</v>
      </c>
      <c r="D53" s="3"/>
      <c r="E53" s="10"/>
      <c r="F53" s="29">
        <v>23.1</v>
      </c>
      <c r="G53" s="4">
        <f t="shared" si="3"/>
        <v>4.62</v>
      </c>
      <c r="H53" s="4">
        <f t="shared" si="1"/>
        <v>0</v>
      </c>
      <c r="I53" s="4">
        <f t="shared" si="2"/>
        <v>0</v>
      </c>
    </row>
    <row r="54" spans="1:9" x14ac:dyDescent="0.25">
      <c r="A54" s="18">
        <v>44</v>
      </c>
      <c r="B54" s="12" t="s">
        <v>67</v>
      </c>
      <c r="C54" s="18" t="s">
        <v>62</v>
      </c>
      <c r="D54" s="3"/>
      <c r="E54" s="10"/>
      <c r="F54" s="29">
        <v>28.8</v>
      </c>
      <c r="G54" s="4">
        <f t="shared" si="3"/>
        <v>5.76</v>
      </c>
      <c r="H54" s="4">
        <f t="shared" si="1"/>
        <v>0</v>
      </c>
      <c r="I54" s="4">
        <f t="shared" si="2"/>
        <v>0</v>
      </c>
    </row>
    <row r="55" spans="1:9" x14ac:dyDescent="0.25">
      <c r="A55" s="18">
        <v>45</v>
      </c>
      <c r="B55" s="12" t="s">
        <v>68</v>
      </c>
      <c r="C55" s="18" t="s">
        <v>62</v>
      </c>
      <c r="D55" s="3"/>
      <c r="E55" s="10"/>
      <c r="F55" s="29">
        <v>11.15</v>
      </c>
      <c r="G55" s="4">
        <f t="shared" si="3"/>
        <v>2.23</v>
      </c>
      <c r="H55" s="4">
        <f t="shared" si="1"/>
        <v>0</v>
      </c>
      <c r="I55" s="4">
        <f t="shared" si="2"/>
        <v>0</v>
      </c>
    </row>
    <row r="56" spans="1:9" x14ac:dyDescent="0.25">
      <c r="A56" s="18">
        <v>46</v>
      </c>
      <c r="B56" s="12" t="s">
        <v>69</v>
      </c>
      <c r="C56" s="18" t="s">
        <v>62</v>
      </c>
      <c r="D56" s="3"/>
      <c r="E56" s="10"/>
      <c r="F56" s="29">
        <v>18.5</v>
      </c>
      <c r="G56" s="4">
        <f t="shared" si="3"/>
        <v>3.7</v>
      </c>
      <c r="H56" s="4">
        <f t="shared" si="1"/>
        <v>0</v>
      </c>
      <c r="I56" s="4">
        <f t="shared" si="2"/>
        <v>0</v>
      </c>
    </row>
    <row r="57" spans="1:9" x14ac:dyDescent="0.25">
      <c r="A57" s="18">
        <v>47</v>
      </c>
      <c r="B57" s="12" t="s">
        <v>70</v>
      </c>
      <c r="C57" s="18" t="s">
        <v>62</v>
      </c>
      <c r="D57" s="3"/>
      <c r="E57" s="10"/>
      <c r="F57" s="29">
        <v>160</v>
      </c>
      <c r="G57" s="4">
        <f t="shared" si="3"/>
        <v>32</v>
      </c>
      <c r="H57" s="4">
        <f t="shared" si="1"/>
        <v>0</v>
      </c>
      <c r="I57" s="4">
        <f t="shared" si="2"/>
        <v>0</v>
      </c>
    </row>
    <row r="58" spans="1:9" x14ac:dyDescent="0.25">
      <c r="A58" s="18">
        <v>48</v>
      </c>
      <c r="B58" s="12" t="s">
        <v>71</v>
      </c>
      <c r="C58" s="18" t="s">
        <v>62</v>
      </c>
      <c r="D58" s="3"/>
      <c r="E58" s="10"/>
      <c r="F58" s="29">
        <v>44</v>
      </c>
      <c r="G58" s="4">
        <f t="shared" si="3"/>
        <v>8.8000000000000007</v>
      </c>
      <c r="H58" s="4">
        <f t="shared" si="1"/>
        <v>0</v>
      </c>
      <c r="I58" s="4">
        <f t="shared" si="2"/>
        <v>0</v>
      </c>
    </row>
    <row r="59" spans="1:9" x14ac:dyDescent="0.25">
      <c r="A59" s="18">
        <v>49</v>
      </c>
      <c r="B59" s="12" t="s">
        <v>72</v>
      </c>
      <c r="C59" s="18" t="s">
        <v>62</v>
      </c>
      <c r="D59" s="3"/>
      <c r="E59" s="3"/>
      <c r="F59" s="29">
        <v>2.1</v>
      </c>
      <c r="G59" s="4">
        <f t="shared" si="3"/>
        <v>0.42000000000000004</v>
      </c>
      <c r="H59" s="4">
        <f t="shared" si="1"/>
        <v>0</v>
      </c>
      <c r="I59" s="4">
        <f t="shared" si="2"/>
        <v>0</v>
      </c>
    </row>
    <row r="60" spans="1:9" x14ac:dyDescent="0.25">
      <c r="A60" s="18">
        <v>50</v>
      </c>
      <c r="B60" s="12" t="s">
        <v>73</v>
      </c>
      <c r="C60" s="18" t="s">
        <v>62</v>
      </c>
      <c r="D60" s="3"/>
      <c r="E60" s="3"/>
      <c r="F60" s="29">
        <v>8</v>
      </c>
      <c r="G60" s="4">
        <f t="shared" si="3"/>
        <v>1.6</v>
      </c>
      <c r="H60" s="4">
        <f t="shared" si="1"/>
        <v>0</v>
      </c>
      <c r="I60" s="4">
        <f t="shared" si="2"/>
        <v>0</v>
      </c>
    </row>
    <row r="61" spans="1:9" x14ac:dyDescent="0.25">
      <c r="A61" s="18">
        <v>51</v>
      </c>
      <c r="B61" s="12" t="s">
        <v>74</v>
      </c>
      <c r="C61" s="18" t="s">
        <v>62</v>
      </c>
      <c r="D61" s="3"/>
      <c r="E61" s="3"/>
      <c r="F61" s="29">
        <v>25.1</v>
      </c>
      <c r="G61" s="4">
        <f t="shared" si="3"/>
        <v>5.0200000000000005</v>
      </c>
      <c r="H61" s="4">
        <f t="shared" si="1"/>
        <v>0</v>
      </c>
      <c r="I61" s="4">
        <f t="shared" si="2"/>
        <v>0</v>
      </c>
    </row>
    <row r="62" spans="1:9" x14ac:dyDescent="0.25">
      <c r="A62" s="18">
        <v>52</v>
      </c>
      <c r="B62" s="12" t="s">
        <v>75</v>
      </c>
      <c r="C62" s="18" t="s">
        <v>62</v>
      </c>
      <c r="D62" s="3"/>
      <c r="E62" s="3"/>
      <c r="F62" s="29">
        <v>24.07</v>
      </c>
      <c r="G62" s="4">
        <f t="shared" si="3"/>
        <v>4.8140000000000001</v>
      </c>
      <c r="H62" s="4">
        <f t="shared" si="1"/>
        <v>0</v>
      </c>
      <c r="I62" s="4">
        <f t="shared" si="2"/>
        <v>0</v>
      </c>
    </row>
    <row r="63" spans="1:9" x14ac:dyDescent="0.25">
      <c r="A63" s="18">
        <v>53</v>
      </c>
      <c r="B63" s="12" t="s">
        <v>76</v>
      </c>
      <c r="C63" s="18" t="s">
        <v>62</v>
      </c>
      <c r="D63" s="3"/>
      <c r="E63" s="3"/>
      <c r="F63" s="29">
        <v>16</v>
      </c>
      <c r="G63" s="4">
        <f t="shared" si="3"/>
        <v>3.2</v>
      </c>
      <c r="H63" s="4">
        <f t="shared" si="1"/>
        <v>0</v>
      </c>
      <c r="I63" s="4">
        <f t="shared" si="2"/>
        <v>0</v>
      </c>
    </row>
    <row r="64" spans="1:9" x14ac:dyDescent="0.25">
      <c r="A64" s="18">
        <v>54</v>
      </c>
      <c r="B64" s="12" t="s">
        <v>77</v>
      </c>
      <c r="C64" s="18" t="s">
        <v>19</v>
      </c>
      <c r="D64" s="3"/>
      <c r="E64" s="3"/>
      <c r="F64" s="29">
        <v>7.01</v>
      </c>
      <c r="G64" s="4">
        <f t="shared" si="3"/>
        <v>1.4019999999999999</v>
      </c>
      <c r="H64" s="4">
        <f t="shared" si="1"/>
        <v>0</v>
      </c>
      <c r="I64" s="4">
        <f t="shared" si="2"/>
        <v>0</v>
      </c>
    </row>
    <row r="65" spans="1:9" x14ac:dyDescent="0.25">
      <c r="A65" s="18">
        <v>55</v>
      </c>
      <c r="B65" s="12" t="s">
        <v>78</v>
      </c>
      <c r="C65" s="18" t="s">
        <v>62</v>
      </c>
      <c r="D65" s="3"/>
      <c r="E65" s="10"/>
      <c r="F65" s="29">
        <v>2.9</v>
      </c>
      <c r="G65" s="4">
        <f t="shared" si="3"/>
        <v>0.57999999999999996</v>
      </c>
      <c r="H65" s="4">
        <f t="shared" si="1"/>
        <v>0</v>
      </c>
      <c r="I65" s="4">
        <f t="shared" si="2"/>
        <v>0</v>
      </c>
    </row>
    <row r="66" spans="1:9" x14ac:dyDescent="0.25">
      <c r="A66" s="18">
        <v>56</v>
      </c>
      <c r="B66" s="12" t="s">
        <v>79</v>
      </c>
      <c r="C66" s="18" t="s">
        <v>62</v>
      </c>
      <c r="D66" s="3"/>
      <c r="E66" s="10"/>
      <c r="F66" s="29">
        <v>25.58</v>
      </c>
      <c r="G66" s="4">
        <f t="shared" si="3"/>
        <v>5.1159999999999997</v>
      </c>
      <c r="H66" s="4">
        <f t="shared" si="1"/>
        <v>0</v>
      </c>
      <c r="I66" s="4">
        <f t="shared" si="2"/>
        <v>0</v>
      </c>
    </row>
    <row r="67" spans="1:9" x14ac:dyDescent="0.25">
      <c r="A67" s="18">
        <v>57</v>
      </c>
      <c r="B67" s="12" t="s">
        <v>80</v>
      </c>
      <c r="C67" s="18" t="s">
        <v>62</v>
      </c>
      <c r="D67" s="3"/>
      <c r="E67" s="3"/>
      <c r="F67" s="29">
        <v>10.58</v>
      </c>
      <c r="G67" s="4">
        <f t="shared" si="3"/>
        <v>2.1160000000000001</v>
      </c>
      <c r="H67" s="4">
        <f t="shared" si="1"/>
        <v>0</v>
      </c>
      <c r="I67" s="4">
        <f t="shared" si="2"/>
        <v>0</v>
      </c>
    </row>
    <row r="68" spans="1:9" x14ac:dyDescent="0.25">
      <c r="A68" s="18">
        <v>58</v>
      </c>
      <c r="B68" s="12" t="s">
        <v>81</v>
      </c>
      <c r="C68" s="18" t="s">
        <v>62</v>
      </c>
      <c r="D68" s="3"/>
      <c r="E68" s="3"/>
      <c r="F68" s="29">
        <v>38.299999999999997</v>
      </c>
      <c r="G68" s="4">
        <f t="shared" si="3"/>
        <v>7.6599999999999993</v>
      </c>
      <c r="H68" s="4">
        <f t="shared" si="1"/>
        <v>0</v>
      </c>
      <c r="I68" s="4">
        <f t="shared" si="2"/>
        <v>0</v>
      </c>
    </row>
    <row r="69" spans="1:9" x14ac:dyDescent="0.25">
      <c r="A69" s="18">
        <v>59</v>
      </c>
      <c r="B69" s="12" t="s">
        <v>82</v>
      </c>
      <c r="C69" s="18" t="s">
        <v>62</v>
      </c>
      <c r="D69" s="3"/>
      <c r="E69" s="3"/>
      <c r="F69" s="29">
        <v>1200</v>
      </c>
      <c r="G69" s="4">
        <f t="shared" si="3"/>
        <v>240</v>
      </c>
      <c r="H69" s="4">
        <f t="shared" si="1"/>
        <v>0</v>
      </c>
      <c r="I69" s="4">
        <f t="shared" si="2"/>
        <v>0</v>
      </c>
    </row>
    <row r="70" spans="1:9" x14ac:dyDescent="0.25">
      <c r="A70" s="18">
        <v>60</v>
      </c>
      <c r="B70" s="12" t="s">
        <v>83</v>
      </c>
      <c r="C70" s="18" t="s">
        <v>62</v>
      </c>
      <c r="D70" s="3"/>
      <c r="E70" s="10"/>
      <c r="F70" s="29">
        <v>8</v>
      </c>
      <c r="G70" s="4">
        <f t="shared" si="3"/>
        <v>1.6</v>
      </c>
      <c r="H70" s="4">
        <f t="shared" si="1"/>
        <v>0</v>
      </c>
      <c r="I70" s="4">
        <f t="shared" si="2"/>
        <v>0</v>
      </c>
    </row>
    <row r="71" spans="1:9" x14ac:dyDescent="0.25">
      <c r="A71" s="18">
        <v>61</v>
      </c>
      <c r="B71" s="12" t="s">
        <v>84</v>
      </c>
      <c r="C71" s="18" t="s">
        <v>19</v>
      </c>
      <c r="D71" s="3"/>
      <c r="E71" s="3"/>
      <c r="F71" s="29">
        <v>3.84</v>
      </c>
      <c r="G71" s="4">
        <f t="shared" si="3"/>
        <v>0.76800000000000002</v>
      </c>
      <c r="H71" s="4">
        <f t="shared" si="1"/>
        <v>0</v>
      </c>
      <c r="I71" s="4">
        <f t="shared" si="2"/>
        <v>0</v>
      </c>
    </row>
    <row r="72" spans="1:9" ht="30" x14ac:dyDescent="0.25">
      <c r="A72" s="18">
        <v>62</v>
      </c>
      <c r="B72" s="21" t="s">
        <v>85</v>
      </c>
      <c r="C72" s="18" t="s">
        <v>62</v>
      </c>
      <c r="D72" s="3"/>
      <c r="E72" s="3"/>
      <c r="F72" s="29">
        <v>16</v>
      </c>
      <c r="G72" s="4">
        <f t="shared" si="3"/>
        <v>3.2</v>
      </c>
      <c r="H72" s="4">
        <f t="shared" si="1"/>
        <v>0</v>
      </c>
      <c r="I72" s="4">
        <f t="shared" si="2"/>
        <v>0</v>
      </c>
    </row>
    <row r="73" spans="1:9" ht="30" x14ac:dyDescent="0.25">
      <c r="A73" s="18">
        <v>63</v>
      </c>
      <c r="B73" s="21" t="s">
        <v>86</v>
      </c>
      <c r="C73" s="18" t="s">
        <v>62</v>
      </c>
      <c r="D73" s="3"/>
      <c r="E73" s="10"/>
      <c r="F73" s="29">
        <v>16</v>
      </c>
      <c r="G73" s="4">
        <f t="shared" si="3"/>
        <v>3.2</v>
      </c>
      <c r="H73" s="4">
        <f t="shared" si="1"/>
        <v>0</v>
      </c>
      <c r="I73" s="4">
        <f t="shared" si="2"/>
        <v>0</v>
      </c>
    </row>
    <row r="74" spans="1:9" x14ac:dyDescent="0.25">
      <c r="A74" s="18">
        <v>64</v>
      </c>
      <c r="B74" s="12" t="s">
        <v>87</v>
      </c>
      <c r="C74" s="18" t="s">
        <v>62</v>
      </c>
      <c r="D74" s="3"/>
      <c r="E74" s="3"/>
      <c r="F74" s="29">
        <v>2</v>
      </c>
      <c r="G74" s="4">
        <f t="shared" si="3"/>
        <v>0.4</v>
      </c>
      <c r="H74" s="4">
        <f t="shared" si="1"/>
        <v>0</v>
      </c>
      <c r="I74" s="4">
        <f t="shared" si="2"/>
        <v>0</v>
      </c>
    </row>
    <row r="75" spans="1:9" x14ac:dyDescent="0.25">
      <c r="A75" s="18">
        <v>65</v>
      </c>
      <c r="B75" s="12" t="s">
        <v>88</v>
      </c>
      <c r="C75" s="18" t="s">
        <v>62</v>
      </c>
      <c r="D75" s="3"/>
      <c r="E75" s="3"/>
      <c r="F75" s="29">
        <v>19.8</v>
      </c>
      <c r="G75" s="4">
        <f t="shared" ref="G75:G83" si="4">F75/5</f>
        <v>3.96</v>
      </c>
      <c r="H75" s="4">
        <f t="shared" si="1"/>
        <v>0</v>
      </c>
      <c r="I75" s="4">
        <f t="shared" si="2"/>
        <v>0</v>
      </c>
    </row>
    <row r="76" spans="1:9" x14ac:dyDescent="0.25">
      <c r="A76" s="18">
        <v>66</v>
      </c>
      <c r="B76" s="12" t="s">
        <v>89</v>
      </c>
      <c r="C76" s="18" t="s">
        <v>62</v>
      </c>
      <c r="D76" s="3"/>
      <c r="E76" s="3"/>
      <c r="F76" s="29">
        <v>16.98</v>
      </c>
      <c r="G76" s="4">
        <f t="shared" si="4"/>
        <v>3.3959999999999999</v>
      </c>
      <c r="H76" s="4">
        <f t="shared" ref="H76:H83" si="5">D76*(F76-G76)</f>
        <v>0</v>
      </c>
      <c r="I76" s="4">
        <f t="shared" ref="I76:I83" si="6">IF(E76&gt;D76,D76*(F76-G76),E76*(F76-G76))</f>
        <v>0</v>
      </c>
    </row>
    <row r="77" spans="1:9" x14ac:dyDescent="0.25">
      <c r="A77" s="18">
        <v>67</v>
      </c>
      <c r="B77" s="12" t="s">
        <v>90</v>
      </c>
      <c r="C77" s="18" t="s">
        <v>62</v>
      </c>
      <c r="D77" s="3"/>
      <c r="E77" s="10"/>
      <c r="F77" s="29">
        <v>2.4500000000000002</v>
      </c>
      <c r="G77" s="4">
        <f t="shared" si="4"/>
        <v>0.49000000000000005</v>
      </c>
      <c r="H77" s="4">
        <f t="shared" si="5"/>
        <v>0</v>
      </c>
      <c r="I77" s="4">
        <f t="shared" si="6"/>
        <v>0</v>
      </c>
    </row>
    <row r="78" spans="1:9" x14ac:dyDescent="0.25">
      <c r="A78" s="18">
        <v>68</v>
      </c>
      <c r="B78" s="12" t="s">
        <v>91</v>
      </c>
      <c r="C78" s="18" t="s">
        <v>62</v>
      </c>
      <c r="D78" s="3"/>
      <c r="E78" s="10"/>
      <c r="F78" s="29">
        <v>6.1</v>
      </c>
      <c r="G78" s="4">
        <f t="shared" si="4"/>
        <v>1.22</v>
      </c>
      <c r="H78" s="4">
        <f t="shared" si="5"/>
        <v>0</v>
      </c>
      <c r="I78" s="4">
        <f t="shared" si="6"/>
        <v>0</v>
      </c>
    </row>
    <row r="79" spans="1:9" x14ac:dyDescent="0.25">
      <c r="A79" s="18">
        <v>69</v>
      </c>
      <c r="B79" s="23" t="s">
        <v>92</v>
      </c>
      <c r="C79" s="22" t="s">
        <v>62</v>
      </c>
      <c r="D79" s="3"/>
      <c r="E79" s="3"/>
      <c r="F79" s="30">
        <v>9.08</v>
      </c>
      <c r="G79" s="24">
        <f t="shared" si="4"/>
        <v>1.8160000000000001</v>
      </c>
      <c r="H79" s="4">
        <f t="shared" si="5"/>
        <v>0</v>
      </c>
      <c r="I79" s="4">
        <f t="shared" si="6"/>
        <v>0</v>
      </c>
    </row>
    <row r="80" spans="1:9" x14ac:dyDescent="0.25">
      <c r="A80" s="32">
        <v>70</v>
      </c>
      <c r="B80" s="33" t="s">
        <v>94</v>
      </c>
      <c r="C80" s="32" t="s">
        <v>14</v>
      </c>
      <c r="D80" s="34"/>
      <c r="E80" s="34"/>
      <c r="F80" s="35">
        <v>7.33</v>
      </c>
      <c r="G80" s="36">
        <f t="shared" si="4"/>
        <v>1.466</v>
      </c>
      <c r="H80" s="36">
        <f t="shared" si="5"/>
        <v>0</v>
      </c>
      <c r="I80" s="36">
        <f t="shared" si="6"/>
        <v>0</v>
      </c>
    </row>
    <row r="81" spans="1:9" x14ac:dyDescent="0.25">
      <c r="A81" s="32">
        <v>71</v>
      </c>
      <c r="B81" s="33" t="s">
        <v>95</v>
      </c>
      <c r="C81" s="37" t="s">
        <v>62</v>
      </c>
      <c r="D81" s="34"/>
      <c r="E81" s="34"/>
      <c r="F81" s="38">
        <v>5.23</v>
      </c>
      <c r="G81" s="39">
        <f t="shared" si="4"/>
        <v>1.046</v>
      </c>
      <c r="H81" s="36">
        <f t="shared" si="5"/>
        <v>0</v>
      </c>
      <c r="I81" s="36">
        <f t="shared" si="6"/>
        <v>0</v>
      </c>
    </row>
    <row r="82" spans="1:9" x14ac:dyDescent="0.25">
      <c r="A82" s="32">
        <v>72</v>
      </c>
      <c r="B82" s="33" t="s">
        <v>96</v>
      </c>
      <c r="C82" s="37" t="s">
        <v>62</v>
      </c>
      <c r="D82" s="34"/>
      <c r="E82" s="34"/>
      <c r="F82" s="35">
        <v>28.9</v>
      </c>
      <c r="G82" s="36">
        <f t="shared" si="4"/>
        <v>5.7799999999999994</v>
      </c>
      <c r="H82" s="36">
        <f t="shared" si="5"/>
        <v>0</v>
      </c>
      <c r="I82" s="36">
        <f t="shared" si="6"/>
        <v>0</v>
      </c>
    </row>
    <row r="83" spans="1:9" x14ac:dyDescent="0.25">
      <c r="A83" s="32">
        <v>73</v>
      </c>
      <c r="B83" s="33" t="s">
        <v>97</v>
      </c>
      <c r="C83" s="32" t="s">
        <v>62</v>
      </c>
      <c r="D83" s="34"/>
      <c r="E83" s="34"/>
      <c r="F83" s="35">
        <v>1.33</v>
      </c>
      <c r="G83" s="36">
        <f t="shared" si="4"/>
        <v>0.26600000000000001</v>
      </c>
      <c r="H83" s="36">
        <f t="shared" si="5"/>
        <v>0</v>
      </c>
      <c r="I83" s="36">
        <f t="shared" si="6"/>
        <v>0</v>
      </c>
    </row>
    <row r="84" spans="1:9" ht="15.75" thickBot="1" x14ac:dyDescent="0.3">
      <c r="A84" s="25"/>
      <c r="B84" s="26"/>
      <c r="C84" s="26"/>
      <c r="D84" s="26"/>
      <c r="E84" s="26"/>
      <c r="F84" s="26"/>
      <c r="G84" s="27"/>
      <c r="H84" s="27"/>
    </row>
    <row r="85" spans="1:9" ht="19.5" x14ac:dyDescent="0.25">
      <c r="A85" s="40"/>
      <c r="B85" s="47" t="s">
        <v>28</v>
      </c>
      <c r="C85" s="48"/>
      <c r="D85" s="28"/>
      <c r="E85" s="28"/>
      <c r="F85" s="27"/>
      <c r="G85" s="27"/>
      <c r="H85" s="27"/>
      <c r="I85" s="27"/>
    </row>
    <row r="86" spans="1:9" ht="20.25" thickBot="1" x14ac:dyDescent="0.3">
      <c r="A86" s="40"/>
      <c r="B86" s="49">
        <f>SUM(E7:E8)</f>
        <v>0</v>
      </c>
      <c r="C86" s="50"/>
      <c r="D86" s="28"/>
      <c r="E86" s="28"/>
      <c r="F86" s="27"/>
      <c r="G86" s="27"/>
      <c r="H86" s="27"/>
    </row>
    <row r="87" spans="1:9" ht="19.5" x14ac:dyDescent="0.25">
      <c r="B87" s="51" t="s">
        <v>0</v>
      </c>
      <c r="C87" s="52"/>
      <c r="D87" s="28"/>
      <c r="E87" s="26"/>
    </row>
    <row r="88" spans="1:9" ht="20.25" thickBot="1" x14ac:dyDescent="0.3">
      <c r="B88" s="53">
        <f>SUM(H10:H79)</f>
        <v>0</v>
      </c>
      <c r="C88" s="54"/>
      <c r="D88" t="str">
        <f>IF(B88&gt;B86,"VEDADO REALIZAR PEDIDO ACIMA DO VALOR A RECEBER","")</f>
        <v/>
      </c>
      <c r="E88" s="28"/>
      <c r="F88" s="28"/>
      <c r="G88" s="9"/>
      <c r="H88" s="28"/>
    </row>
    <row r="89" spans="1:9" ht="19.5" x14ac:dyDescent="0.25">
      <c r="B89" s="55" t="s">
        <v>102</v>
      </c>
      <c r="C89" s="56"/>
      <c r="D89" s="28"/>
    </row>
    <row r="90" spans="1:9" ht="20.25" thickBot="1" x14ac:dyDescent="0.3">
      <c r="B90" s="61">
        <f>SUM(I10:I79)</f>
        <v>0</v>
      </c>
      <c r="C90" s="62"/>
    </row>
    <row r="91" spans="1:9" ht="19.5" x14ac:dyDescent="0.25">
      <c r="B91" s="43" t="s">
        <v>103</v>
      </c>
      <c r="C91" s="44"/>
    </row>
    <row r="92" spans="1:9" ht="20.25" thickBot="1" x14ac:dyDescent="0.3">
      <c r="B92" s="45">
        <f>IF(B90-B88&gt;0,0,B86-B90)</f>
        <v>0</v>
      </c>
      <c r="C92" s="46"/>
    </row>
    <row r="93" spans="1:9" x14ac:dyDescent="0.25">
      <c r="A93" s="25"/>
      <c r="B93" s="26"/>
      <c r="C93" s="26"/>
      <c r="D93" s="26"/>
      <c r="E93" s="26"/>
      <c r="F93" s="26"/>
      <c r="G93" s="27"/>
      <c r="H93" s="27"/>
    </row>
    <row r="94" spans="1:9" x14ac:dyDescent="0.25">
      <c r="A94" s="25"/>
      <c r="B94" s="26"/>
      <c r="C94" s="26"/>
      <c r="D94" s="26"/>
      <c r="E94" s="26"/>
      <c r="F94" s="26"/>
      <c r="G94" s="27"/>
      <c r="H94" s="27"/>
    </row>
    <row r="95" spans="1:9" x14ac:dyDescent="0.25">
      <c r="B95" s="9" t="s">
        <v>63</v>
      </c>
      <c r="C95" s="42"/>
    </row>
    <row r="96" spans="1:9" x14ac:dyDescent="0.25">
      <c r="B96" s="9" t="s">
        <v>27</v>
      </c>
      <c r="C96" s="8"/>
    </row>
  </sheetData>
  <autoFilter ref="A10:H83">
    <sortState ref="A13:G81">
      <sortCondition ref="A13:A81"/>
    </sortState>
  </autoFilter>
  <customSheetViews>
    <customSheetView guid="{082B5063-0551-4A6D-ADCC-DD83993A8E8D}" fitToPage="1" showAutoFilter="1" hiddenColumns="1">
      <selection activeCell="M13" sqref="M13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46" fitToWidth="0" orientation="portrait" r:id="rId1"/>
      <headerFooter>
        <oddHeader xml:space="preserve">&amp;L                           &amp;G&amp;CGOVERNO DO DISTRITO FEDERAL
Secretaria de Estado de Planejamento e Orçamento
Subsecretaria de Logística
Coordenação de Fiscalização de Contratos Corporativos
&amp;R&amp;G&amp;K00-003........................&amp;K01+000                </oddHeader>
      </headerFooter>
      <autoFilter ref="A12:G81">
        <sortState ref="A13:G81">
          <sortCondition ref="A13:A81"/>
        </sortState>
      </autoFilter>
    </customSheetView>
    <customSheetView guid="{42F9F583-CFA9-4479-AD27-3847078F4E45}" showPageBreaks="1" fitToPage="1" showAutoFilter="1" hiddenColumns="1">
      <selection activeCell="P14" sqref="P14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71" fitToWidth="0" orientation="portrait" r:id="rId2"/>
      <headerFooter>
        <oddHeader xml:space="preserve">&amp;L                           &amp;G&amp;CGOVERNO DO DISTRITO FEDERAL
Secretaria de Estado de Planejamento e Orçamento
Subsecretaria de Logística
Coordenação de Fiscalização de Contratos Corporativos
&amp;R&amp;G&amp;K00-003........................&amp;K01+000                </oddHeader>
      </headerFooter>
      <autoFilter ref="A12:G59"/>
    </customSheetView>
    <customSheetView guid="{CC2EB127-CAE9-4EEE-99DB-6C6467BA18F8}" showPageBreaks="1" fitToPage="1" showAutoFilter="1" hiddenColumns="1" view="pageLayout">
      <selection activeCell="G7" sqref="G7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71" fitToWidth="0" orientation="portrait" r:id="rId3"/>
      <headerFooter>
        <oddHeader xml:space="preserve">&amp;L                           &amp;G&amp;CGOVERNO DO DISTRITO FEDERAL
Secretaria de Estado de Planejamento e Orçamento
Subsecretaria de Logística
Coordenação de Fiscalização de Contratos Corporativos
&amp;R&amp;G&amp;K00-003........................&amp;K01+000                </oddHeader>
      </headerFooter>
      <autoFilter ref="A12:G59"/>
    </customSheetView>
    <customSheetView guid="{52D8F540-037B-4B25-9FD7-0E3A42143C82}" showPageBreaks="1" fitToPage="1" showAutoFilter="1" hiddenColumns="1" view="pageLayout">
      <selection activeCell="G9" sqref="G9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70" fitToWidth="0" orientation="portrait" r:id="rId4"/>
      <headerFooter>
        <oddHeader xml:space="preserve">&amp;L                           &amp;G&amp;CGOVERNO DO DISTRITO FEDERAL
Secretaria de Estado de Planejamento e Orçamento
Subsecretaria de Logística
Coordenação de Fiscalização de Contratos Corporativos
&amp;R&amp;G&amp;K00-003........................&amp;K01+000                </oddHeader>
      </headerFooter>
      <autoFilter ref="A12:G61"/>
    </customSheetView>
    <customSheetView guid="{7CFE5BCE-539A-4CFB-A1C5-7EB92ACCCF70}" fitToPage="1" showAutoFilter="1" hiddenColumns="1">
      <selection activeCell="B20" sqref="B20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46" fitToWidth="0" orientation="portrait" r:id="rId5"/>
      <headerFooter>
        <oddHeader xml:space="preserve">&amp;L                           &amp;G&amp;CGOVERNO DO DISTRITO FEDERAL
Secretaria de Estado de Planejamento e Orçamento
Subsecretaria de Logística
Coordenação de Fiscalização de Contratos Corporativos
&amp;R&amp;G&amp;K00-003........................&amp;K01+000                </oddHeader>
      </headerFooter>
      <autoFilter ref="A12:G55"/>
    </customSheetView>
    <customSheetView guid="{6EE19A78-8EBD-4ACD-ADF8-A14AFE2B50D5}" showPageBreaks="1" fitToPage="1" showAutoFilter="1" hiddenColumns="1">
      <selection activeCell="B94" sqref="B94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46" fitToWidth="0" orientation="portrait" r:id="rId6"/>
      <headerFooter>
        <oddHeader xml:space="preserve">&amp;L                           &amp;G&amp;CGOVERNO DO DISTRITO FEDERAL
Secretaria de Estado de Planejamento e Orçamento
Subsecretaria de Logística
Coordenação de Fiscalização de Contratos Corporativos
&amp;R&amp;G&amp;K00-003........................&amp;K01+000                </oddHeader>
      </headerFooter>
      <autoFilter ref="A12:G81">
        <sortState ref="A13:G81">
          <sortCondition ref="A13:A81"/>
        </sortState>
      </autoFilter>
    </customSheetView>
    <customSheetView guid="{8BCD3740-8ADC-4BC2-BBD6-8A25BEECCC88}" fitToPage="1" showAutoFilter="1" hiddenColumns="1">
      <selection activeCell="D82" sqref="D82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46" fitToWidth="0" orientation="portrait" r:id="rId7"/>
      <headerFooter>
        <oddHeader xml:space="preserve">&amp;L                           &amp;G&amp;CGOVERNO DO DISTRITO FEDERAL
Secretaria de Estado de Planejamento e Orçamento
Subsecretaria de Logística
Coordenação de Fiscalização de Contratos Corporativos
&amp;R&amp;G&amp;K00-003........................&amp;K01+000                </oddHeader>
      </headerFooter>
      <autoFilter ref="A12:G81">
        <sortState ref="A13:G81">
          <sortCondition ref="A13:A81"/>
        </sortState>
      </autoFilter>
    </customSheetView>
    <customSheetView guid="{AF4FB52E-9A05-40B1-BFEA-30EECCE6109B}" showPageBreaks="1" fitToPage="1" showAutoFilter="1" hiddenColumns="1">
      <selection activeCell="K73" sqref="K73:M73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45" fitToWidth="0" orientation="portrait" r:id="rId8"/>
      <headerFooter>
        <oddHeader xml:space="preserve">&amp;L                           &amp;G&amp;CGOVERNO DO DISTRITO FEDERAL
Secretaria de Estado de Planejamento e Orçamento
Subsecretaria de Logística
Coordenação de Fiscalização de Contratos Corporativos
&amp;R&amp;G&amp;K00-003........................&amp;K01+000                </oddHeader>
      </headerFooter>
      <autoFilter ref="A12:H85">
        <sortState ref="A13:G81">
          <sortCondition ref="A13:A81"/>
        </sortState>
      </autoFilter>
    </customSheetView>
  </customSheetViews>
  <mergeCells count="12">
    <mergeCell ref="A1:F1"/>
    <mergeCell ref="C3:H3"/>
    <mergeCell ref="C4:H4"/>
    <mergeCell ref="H1:I1"/>
    <mergeCell ref="B90:C90"/>
    <mergeCell ref="B91:C91"/>
    <mergeCell ref="B92:C92"/>
    <mergeCell ref="B85:C85"/>
    <mergeCell ref="B86:C86"/>
    <mergeCell ref="B87:C87"/>
    <mergeCell ref="B88:C88"/>
    <mergeCell ref="B89:C89"/>
  </mergeCells>
  <conditionalFormatting sqref="E11:E21">
    <cfRule type="expression" dxfId="3" priority="1">
      <formula>E11:E83&gt;D11:D83</formula>
    </cfRule>
    <cfRule type="expression" dxfId="2" priority="2">
      <formula>E11:E83&lt;D11:D83</formula>
    </cfRule>
  </conditionalFormatting>
  <conditionalFormatting sqref="E22:E83">
    <cfRule type="expression" dxfId="1" priority="5">
      <formula>E22:E95&gt;D22:D95</formula>
    </cfRule>
    <cfRule type="expression" dxfId="0" priority="6">
      <formula>E22:E95&lt;D22:D95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fitToWidth="0" orientation="portrait" r:id="rId9"/>
  <headerFooter>
    <oddHeader>&amp;L                           &amp;G&amp;CGOVERNO DO DISTRITO FEDERAL
Secretaria de Estado de Planejamento, Orçamento e Gestão
Subsecretaria de Gestão de Contratos Corporativos 
Coordenação de Acompanhamento de Contratos Corporativos
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EMISSÃO DE PEDIDO</vt:lpstr>
      <vt:lpstr>'EMISSÃO DE PEDIDO'!Titulos_de_impressao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Ferreira Vasconcelos</dc:creator>
  <cp:lastModifiedBy>Uester Valdignar Veiga</cp:lastModifiedBy>
  <cp:lastPrinted>2019-03-12T13:38:39Z</cp:lastPrinted>
  <dcterms:created xsi:type="dcterms:W3CDTF">2012-11-21T12:12:15Z</dcterms:created>
  <dcterms:modified xsi:type="dcterms:W3CDTF">2019-03-12T13:39:15Z</dcterms:modified>
</cp:coreProperties>
</file>