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20" activeTab="0"/>
  </bookViews>
  <sheets>
    <sheet name="EMISSÃO DE PEDIDO" sheetId="1" r:id="rId1"/>
    <sheet name="Plan3" sheetId="3" r:id="rId2"/>
  </sheets>
  <definedNames>
    <definedName name="_xlnm._FilterDatabase" localSheetId="0" hidden="1">'EMISSÃO DE PEDIDO'!$A$12:$I$60</definedName>
    <definedName name="_xlnm.Print_Area" localSheetId="0">'EMISSÃO DE PEDIDO'!$A$1:$I$74</definedName>
  </definedNames>
  <calcPr calcId="162913"/>
</workbook>
</file>

<file path=xl/sharedStrings.xml><?xml version="1.0" encoding="utf-8"?>
<sst xmlns="http://schemas.openxmlformats.org/spreadsheetml/2006/main" count="122" uniqueCount="91">
  <si>
    <t>Valor do Pedido</t>
  </si>
  <si>
    <t>ITEM</t>
  </si>
  <si>
    <t>ESPECIFICAÇÃO</t>
  </si>
  <si>
    <t>UNIDADE</t>
  </si>
  <si>
    <t>Valor referência do edital</t>
  </si>
  <si>
    <t>REDUTOR 50%</t>
  </si>
  <si>
    <t>Água Sanitária</t>
  </si>
  <si>
    <t>LT</t>
  </si>
  <si>
    <t>Álcool</t>
  </si>
  <si>
    <t>Cera Líquida Auto brilho</t>
  </si>
  <si>
    <t>BB/LT</t>
  </si>
  <si>
    <t>Desinfetante comum creolina</t>
  </si>
  <si>
    <t>Desinfetante eucalipto c/ 5 litros (concentrado)</t>
  </si>
  <si>
    <t>Frasco (galões)</t>
  </si>
  <si>
    <t>Pedra sanitária para vaso 25g</t>
  </si>
  <si>
    <t>Unidade</t>
  </si>
  <si>
    <t>Disco 400 mm</t>
  </si>
  <si>
    <t>Disco 510 mm</t>
  </si>
  <si>
    <t xml:space="preserve">Unidade </t>
  </si>
  <si>
    <t>Flanela</t>
  </si>
  <si>
    <t>Lã de aço para alumínio (60 g – tipo Bombril)</t>
  </si>
  <si>
    <t>Pacote c/ 8 unid.</t>
  </si>
  <si>
    <t xml:space="preserve">Limpa vidros 500 ml </t>
  </si>
  <si>
    <t xml:space="preserve">Lustra móveis 200 ml </t>
  </si>
  <si>
    <t>Luvas de borracha</t>
  </si>
  <si>
    <t>Par</t>
  </si>
  <si>
    <t>Purificador de ar (Bom Ar Spray – 360 ml)</t>
  </si>
  <si>
    <t>Removedor (de cera)</t>
  </si>
  <si>
    <t xml:space="preserve">Unidade/LT </t>
  </si>
  <si>
    <t>Sabão em barra na cor azul (200 gr)</t>
  </si>
  <si>
    <t xml:space="preserve">Pacote c/ 5 unid. </t>
  </si>
  <si>
    <t>Panos para limpeza de chão (algodão cru)</t>
  </si>
  <si>
    <t>Saco plástico 100 lts, preto, para lixo</t>
  </si>
  <si>
    <t>Pct c/ 100 unid</t>
  </si>
  <si>
    <t>Sapólio ou saponáceo em pasta 500 gramas</t>
  </si>
  <si>
    <t>Vaselina líquida (litro)</t>
  </si>
  <si>
    <t>Saco plástico para lixo 40 litros</t>
  </si>
  <si>
    <t>Pct</t>
  </si>
  <si>
    <t xml:space="preserve">Cx c/ 8 unid. </t>
  </si>
  <si>
    <t>Sabonete líquido (refil – 800 ml)</t>
  </si>
  <si>
    <t>Esponja para lavar louça (dupla face)</t>
  </si>
  <si>
    <t xml:space="preserve">Produto p/ limpeza instantânea tipo Veja 500 ml </t>
  </si>
  <si>
    <t>Frasco</t>
  </si>
  <si>
    <t xml:space="preserve">Sabão líquido 500ml </t>
  </si>
  <si>
    <t>Papel toalha (1ª linha, branco)</t>
  </si>
  <si>
    <t>Pct/Fardo</t>
  </si>
  <si>
    <t>Tela desinfetante para mictório</t>
  </si>
  <si>
    <t>Limpador de pedra</t>
  </si>
  <si>
    <t>Litro</t>
  </si>
  <si>
    <t xml:space="preserve">Saco de papel para aspirador de pó </t>
  </si>
  <si>
    <t xml:space="preserve">pct </t>
  </si>
  <si>
    <t>Balde de 10 litros</t>
  </si>
  <si>
    <t>Escova de encerar 400 mm</t>
  </si>
  <si>
    <t>Escova de encerar 510 mm</t>
  </si>
  <si>
    <t>Escova de lavar 400 mm</t>
  </si>
  <si>
    <t>Escova de lavar 510 mm</t>
  </si>
  <si>
    <t>Escovinha de nylon</t>
  </si>
  <si>
    <t>Espanador</t>
  </si>
  <si>
    <t>Pá de lixo (cabo longo)</t>
  </si>
  <si>
    <t>Rodo de 40 cm com cabo</t>
  </si>
  <si>
    <t xml:space="preserve">Rodo de 60 cm com cabo </t>
  </si>
  <si>
    <t>Rodo de 90 cm com cabo</t>
  </si>
  <si>
    <t>Vassoura de pelo 40 cm com cabo</t>
  </si>
  <si>
    <t>Vassoura de gari (com cabo)</t>
  </si>
  <si>
    <t>Vassoura de piaçava (com cabo)</t>
  </si>
  <si>
    <t>Vassourinha para vaso</t>
  </si>
  <si>
    <t>Lixeiras teladas capacidade 10 litros</t>
  </si>
  <si>
    <t>Lixeiras teladas capacidade 60 litros</t>
  </si>
  <si>
    <t>Rolo de mangueira para água 50 mts ¾ pol.</t>
  </si>
  <si>
    <t>Rolo</t>
  </si>
  <si>
    <t>Local:</t>
  </si>
  <si>
    <t>Endereço:</t>
  </si>
  <si>
    <t>matr.:</t>
  </si>
  <si>
    <t>Serventes 44h (N)</t>
  </si>
  <si>
    <t>Valor a Receber:</t>
  </si>
  <si>
    <r>
      <t xml:space="preserve">SOLICITAÇÃO DE MATERIAL DE LIMPEZA </t>
    </r>
    <r>
      <rPr>
        <b/>
        <sz val="15"/>
        <rFont val="Times New Roman"/>
        <family val="1"/>
      </rPr>
      <t>CONTRATO Nº019/2013</t>
    </r>
  </si>
  <si>
    <t>Serventes 44h (GF)</t>
  </si>
  <si>
    <t>Papel higiênico branco rolão 300 mts picotado</t>
  </si>
  <si>
    <t>Posto de serventes 12x36h Diurno (N)</t>
  </si>
  <si>
    <t>Posto de serventes 12x36h Diurno (GF)</t>
  </si>
  <si>
    <t>Valor por posto</t>
  </si>
  <si>
    <t>Valor Total</t>
  </si>
  <si>
    <t>Quant. Solitada</t>
  </si>
  <si>
    <t>Quant. Entregue</t>
  </si>
  <si>
    <t>TOTAL PREVISTO</t>
  </si>
  <si>
    <t>TOTAL DO MATERIAL ENTREGUE</t>
  </si>
  <si>
    <t>Valor Total do Material Entregue</t>
  </si>
  <si>
    <t>Valor a ser glosado</t>
  </si>
  <si>
    <t>Executor(a):</t>
  </si>
  <si>
    <t>Mês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</si>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</sst>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&quot;R$&quot;\ #,##0.00"/>
    <numFmt numFmtId="167" formatCode="_-[$R$-416]\ * #,##0.00_-;\-[$R$-416]\ * #,##0.00_-;_-[$R$-416]\ 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5"/>
      <color theme="1"/>
      <name val="Times New Roman"/>
      <family val="1"/>
    </font>
    <font>
      <sz val="7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9"/>
      <color theme="1"/>
      <name val="Calibri"/>
      <family val="2"/>
      <scheme val="minor"/>
    </font>
    <font>
      <b/>
      <sz val="15"/>
      <color theme="1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9">
    <xf numFmtId="0" fontId="0" fillId="0" borderId="0" xfId="0"/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165" fontId="3" fillId="0" borderId="1" xfId="21" applyFont="1" applyFill="1" applyBorder="1" applyAlignment="1">
      <alignment/>
    </xf>
    <xf numFmtId="0" fontId="9" fillId="4" borderId="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 applyFill="1" applyBorder="1" applyAlignment="1">
      <alignment horizontal="left" vertical="center" wrapText="1"/>
    </xf>
    <xf numFmtId="0" fontId="0" fillId="0" borderId="2" xfId="0" applyBorder="1"/>
    <xf numFmtId="166" fontId="11" fillId="0" borderId="1" xfId="0" applyNumberFormat="1" applyFont="1" applyFill="1" applyBorder="1" applyAlignment="1">
      <alignment horizontal="center" vertical="center"/>
    </xf>
    <xf numFmtId="164" fontId="12" fillId="5" borderId="4" xfId="21" applyNumberFormat="1" applyFont="1" applyFill="1" applyBorder="1" applyAlignment="1">
      <alignment horizontal="center" vertical="center"/>
    </xf>
    <xf numFmtId="164" fontId="12" fillId="5" borderId="5" xfId="21" applyNumberFormat="1" applyFont="1" applyFill="1" applyBorder="1" applyAlignment="1">
      <alignment horizontal="center" vertical="center"/>
    </xf>
    <xf numFmtId="43" fontId="5" fillId="6" borderId="6" xfId="20" applyFont="1" applyFill="1" applyBorder="1" applyAlignment="1">
      <alignment horizontal="center" vertical="center"/>
    </xf>
    <xf numFmtId="43" fontId="5" fillId="6" borderId="7" xfId="20" applyFont="1" applyFill="1" applyBorder="1" applyAlignment="1">
      <alignment horizontal="center" vertical="center"/>
    </xf>
    <xf numFmtId="165" fontId="5" fillId="6" borderId="4" xfId="21" applyFont="1" applyFill="1" applyBorder="1" applyAlignment="1">
      <alignment horizontal="center" vertical="center"/>
    </xf>
    <xf numFmtId="165" fontId="5" fillId="6" borderId="5" xfId="21" applyFont="1" applyFill="1" applyBorder="1" applyAlignment="1">
      <alignment horizontal="center" vertical="center"/>
    </xf>
    <xf numFmtId="43" fontId="5" fillId="7" borderId="6" xfId="20" applyFont="1" applyFill="1" applyBorder="1" applyAlignment="1">
      <alignment horizontal="center" vertical="center"/>
    </xf>
    <xf numFmtId="43" fontId="5" fillId="7" borderId="7" xfId="20" applyFont="1" applyFill="1" applyBorder="1" applyAlignment="1">
      <alignment horizontal="center" vertical="center"/>
    </xf>
    <xf numFmtId="165" fontId="5" fillId="7" borderId="4" xfId="21" applyFont="1" applyFill="1" applyBorder="1" applyAlignment="1">
      <alignment horizontal="center" vertical="center"/>
    </xf>
    <xf numFmtId="165" fontId="5" fillId="7" borderId="5" xfId="21" applyFont="1" applyFill="1" applyBorder="1" applyAlignment="1">
      <alignment horizontal="center" vertical="center"/>
    </xf>
    <xf numFmtId="43" fontId="5" fillId="8" borderId="6" xfId="20" applyFont="1" applyFill="1" applyBorder="1" applyAlignment="1">
      <alignment horizontal="center" vertical="center"/>
    </xf>
    <xf numFmtId="43" fontId="5" fillId="8" borderId="7" xfId="2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6" fontId="2" fillId="0" borderId="9" xfId="0" applyNumberFormat="1" applyFont="1" applyFill="1" applyBorder="1" applyAlignment="1">
      <alignment horizontal="left"/>
    </xf>
    <xf numFmtId="167" fontId="5" fillId="8" borderId="4" xfId="21" applyNumberFormat="1" applyFont="1" applyFill="1" applyBorder="1" applyAlignment="1">
      <alignment horizontal="center" vertical="center"/>
    </xf>
    <xf numFmtId="164" fontId="5" fillId="8" borderId="5" xfId="21" applyNumberFormat="1" applyFont="1" applyFill="1" applyBorder="1" applyAlignment="1">
      <alignment horizontal="center" vertical="center"/>
    </xf>
    <xf numFmtId="43" fontId="5" fillId="5" borderId="6" xfId="20" applyFont="1" applyFill="1" applyBorder="1" applyAlignment="1">
      <alignment horizontal="center" vertical="center"/>
    </xf>
    <xf numFmtId="43" fontId="5" fillId="5" borderId="7" xfId="2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</cellStyles>
  <dxfs count="2"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view="pageBreakPreview" zoomScaleSheetLayoutView="100" workbookViewId="0" topLeftCell="A1">
      <selection activeCell="G10" sqref="G10"/>
    </sheetView>
  </sheetViews>
  <sheetFormatPr defaultColWidth="9.140625" defaultRowHeight="15"/>
  <cols>
    <col min="1" max="1" width="4.7109375" style="0" bestFit="1" customWidth="1"/>
    <col min="2" max="2" width="34.57421875" style="0" customWidth="1"/>
    <col min="3" max="5" width="9.7109375" style="0" customWidth="1"/>
    <col min="6" max="6" width="12.57421875" style="0" bestFit="1" customWidth="1"/>
    <col min="7" max="7" width="11.28125" style="0" bestFit="1" customWidth="1"/>
    <col min="8" max="8" width="11.28125" style="0" customWidth="1"/>
    <col min="9" max="9" width="13.57421875" style="0" customWidth="1"/>
  </cols>
  <sheetData>
    <row r="1" spans="1:9" ht="20.25" customHeight="1" thickBot="1">
      <c r="A1" s="39" t="s">
        <v>75</v>
      </c>
      <c r="B1" s="40"/>
      <c r="C1" s="40"/>
      <c r="D1" s="40"/>
      <c r="E1" s="40"/>
      <c r="F1" s="40"/>
      <c r="G1" s="18" t="s">
        <v>89</v>
      </c>
      <c r="H1" s="47"/>
      <c r="I1" s="48"/>
    </row>
    <row r="2" spans="1:9" ht="7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6"/>
      <c r="B3" s="7" t="s">
        <v>70</v>
      </c>
      <c r="C3" s="41"/>
      <c r="D3" s="41"/>
      <c r="E3" s="41"/>
      <c r="F3" s="41"/>
      <c r="G3" s="41"/>
      <c r="H3" s="41"/>
      <c r="I3" s="41"/>
    </row>
    <row r="4" spans="1:9" ht="15">
      <c r="A4" s="1"/>
      <c r="B4" s="7" t="s">
        <v>71</v>
      </c>
      <c r="C4" s="42"/>
      <c r="D4" s="42"/>
      <c r="E4" s="42"/>
      <c r="F4" s="42"/>
      <c r="G4" s="42"/>
      <c r="H4" s="42"/>
      <c r="I4" s="42"/>
    </row>
    <row r="5" spans="1:9" ht="15">
      <c r="A5" s="1"/>
      <c r="B5" s="7"/>
      <c r="C5" s="2"/>
      <c r="D5" s="2"/>
      <c r="E5" s="2"/>
      <c r="F5" s="2"/>
      <c r="G5" s="2"/>
      <c r="H5" s="2"/>
      <c r="I5" s="2"/>
    </row>
    <row r="6" spans="1:9" ht="24">
      <c r="A6" s="1"/>
      <c r="B6" s="7"/>
      <c r="C6" s="26" t="s">
        <v>90</v>
      </c>
      <c r="D6" s="20" t="s">
        <v>80</v>
      </c>
      <c r="E6" s="20" t="s">
        <v>81</v>
      </c>
      <c r="F6" s="2"/>
      <c r="G6" s="2"/>
      <c r="H6" s="2"/>
      <c r="I6" s="2"/>
    </row>
    <row r="7" spans="1:5" ht="15" customHeight="1">
      <c r="A7" s="1"/>
      <c r="B7" s="13" t="s">
        <v>73</v>
      </c>
      <c r="C7" s="14"/>
      <c r="D7" s="17">
        <v>173.28</v>
      </c>
      <c r="E7" s="17">
        <f>D7*C7</f>
        <v>0</v>
      </c>
    </row>
    <row r="8" spans="1:5" ht="15" customHeight="1">
      <c r="A8" s="1"/>
      <c r="B8" s="13" t="s">
        <v>76</v>
      </c>
      <c r="C8" s="14"/>
      <c r="D8" s="17">
        <v>207.68</v>
      </c>
      <c r="E8" s="17">
        <f>D8*C8</f>
        <v>0</v>
      </c>
    </row>
    <row r="9" spans="1:5" ht="15" customHeight="1">
      <c r="A9" s="1"/>
      <c r="B9" s="13" t="s">
        <v>78</v>
      </c>
      <c r="C9" s="14"/>
      <c r="D9" s="17">
        <v>225.92</v>
      </c>
      <c r="E9" s="17">
        <f>D9*C9</f>
        <v>0</v>
      </c>
    </row>
    <row r="10" spans="1:5" ht="15" customHeight="1">
      <c r="A10" s="1"/>
      <c r="B10" s="13" t="s">
        <v>79</v>
      </c>
      <c r="C10" s="14"/>
      <c r="D10" s="17">
        <v>236.88</v>
      </c>
      <c r="E10" s="17">
        <f>D10*C10</f>
        <v>0</v>
      </c>
    </row>
    <row r="11" spans="1:4" ht="15" customHeight="1">
      <c r="A11" s="2"/>
      <c r="B11" s="12"/>
      <c r="C11" s="15"/>
      <c r="D11" s="15"/>
    </row>
    <row r="12" spans="1:9" ht="31.5">
      <c r="A12" s="16" t="s">
        <v>1</v>
      </c>
      <c r="B12" s="16" t="s">
        <v>2</v>
      </c>
      <c r="C12" s="16" t="s">
        <v>3</v>
      </c>
      <c r="D12" s="16" t="s">
        <v>82</v>
      </c>
      <c r="E12" s="16" t="s">
        <v>83</v>
      </c>
      <c r="F12" s="16" t="s">
        <v>4</v>
      </c>
      <c r="G12" s="16" t="s">
        <v>5</v>
      </c>
      <c r="H12" s="16" t="s">
        <v>84</v>
      </c>
      <c r="I12" s="16" t="s">
        <v>85</v>
      </c>
    </row>
    <row r="13" spans="1:9" ht="15">
      <c r="A13" s="3">
        <v>1</v>
      </c>
      <c r="B13" s="4" t="s">
        <v>6</v>
      </c>
      <c r="C13" s="3" t="s">
        <v>7</v>
      </c>
      <c r="D13" s="3"/>
      <c r="E13" s="3"/>
      <c r="F13" s="5">
        <v>1.5599999999999998</v>
      </c>
      <c r="G13" s="5">
        <f aca="true" t="shared" si="0" ref="G13:G60">F13/2</f>
        <v>0.7799999999999999</v>
      </c>
      <c r="H13" s="5">
        <f>D13*(F13-G13)</f>
        <v>0</v>
      </c>
      <c r="I13" s="5">
        <f>IF(E13&gt;D13,D13*(F13-G13),E13*(F13-G13))</f>
        <v>0</v>
      </c>
    </row>
    <row r="14" spans="1:9" ht="17.1" customHeight="1">
      <c r="A14" s="3">
        <v>2</v>
      </c>
      <c r="B14" s="4" t="s">
        <v>8</v>
      </c>
      <c r="C14" s="3" t="s">
        <v>7</v>
      </c>
      <c r="D14" s="3"/>
      <c r="E14" s="3"/>
      <c r="F14" s="5">
        <v>3.91</v>
      </c>
      <c r="G14" s="5">
        <f t="shared" si="0"/>
        <v>1.955</v>
      </c>
      <c r="H14" s="5">
        <f aca="true" t="shared" si="1" ref="H14:H60">D14*(F14-G14)</f>
        <v>0</v>
      </c>
      <c r="I14" s="5">
        <f aca="true" t="shared" si="2" ref="I14:I60">IF(E14&gt;D14,D14*(F14-G14),E14*(F14-G14))</f>
        <v>0</v>
      </c>
    </row>
    <row r="15" spans="1:9" ht="17.1" customHeight="1">
      <c r="A15" s="3">
        <v>3</v>
      </c>
      <c r="B15" s="4" t="s">
        <v>9</v>
      </c>
      <c r="C15" s="3" t="s">
        <v>10</v>
      </c>
      <c r="D15" s="3"/>
      <c r="E15" s="3"/>
      <c r="F15" s="5">
        <v>1.79</v>
      </c>
      <c r="G15" s="5">
        <f t="shared" si="0"/>
        <v>0.895</v>
      </c>
      <c r="H15" s="5">
        <f t="shared" si="1"/>
        <v>0</v>
      </c>
      <c r="I15" s="5">
        <f t="shared" si="2"/>
        <v>0</v>
      </c>
    </row>
    <row r="16" spans="1:9" ht="17.1" customHeight="1">
      <c r="A16" s="3">
        <v>4</v>
      </c>
      <c r="B16" s="4" t="s">
        <v>11</v>
      </c>
      <c r="C16" s="3" t="s">
        <v>7</v>
      </c>
      <c r="D16" s="3"/>
      <c r="E16" s="3"/>
      <c r="F16" s="5">
        <v>26.076666666666664</v>
      </c>
      <c r="G16" s="5">
        <f t="shared" si="0"/>
        <v>13.038333333333332</v>
      </c>
      <c r="H16" s="5">
        <f t="shared" si="1"/>
        <v>0</v>
      </c>
      <c r="I16" s="5">
        <f t="shared" si="2"/>
        <v>0</v>
      </c>
    </row>
    <row r="17" spans="1:9" ht="17.1" customHeight="1">
      <c r="A17" s="3">
        <v>5</v>
      </c>
      <c r="B17" s="4" t="s">
        <v>12</v>
      </c>
      <c r="C17" s="3" t="s">
        <v>13</v>
      </c>
      <c r="D17" s="3"/>
      <c r="E17" s="3"/>
      <c r="F17" s="5">
        <v>9.636666666666668</v>
      </c>
      <c r="G17" s="5">
        <f t="shared" si="0"/>
        <v>4.818333333333334</v>
      </c>
      <c r="H17" s="5">
        <f t="shared" si="1"/>
        <v>0</v>
      </c>
      <c r="I17" s="5">
        <f t="shared" si="2"/>
        <v>0</v>
      </c>
    </row>
    <row r="18" spans="1:9" ht="15">
      <c r="A18" s="3">
        <v>6</v>
      </c>
      <c r="B18" s="4" t="s">
        <v>14</v>
      </c>
      <c r="C18" s="3" t="s">
        <v>15</v>
      </c>
      <c r="D18" s="3"/>
      <c r="E18" s="11"/>
      <c r="F18" s="5">
        <v>1.7233333333333334</v>
      </c>
      <c r="G18" s="5">
        <f t="shared" si="0"/>
        <v>0.8616666666666667</v>
      </c>
      <c r="H18" s="5">
        <f t="shared" si="1"/>
        <v>0</v>
      </c>
      <c r="I18" s="5">
        <f t="shared" si="2"/>
        <v>0</v>
      </c>
    </row>
    <row r="19" spans="1:9" ht="17.1" customHeight="1">
      <c r="A19" s="3">
        <v>7</v>
      </c>
      <c r="B19" s="4" t="s">
        <v>16</v>
      </c>
      <c r="C19" s="3" t="s">
        <v>15</v>
      </c>
      <c r="D19" s="3"/>
      <c r="E19" s="11"/>
      <c r="F19" s="5">
        <v>19.65</v>
      </c>
      <c r="G19" s="5">
        <f t="shared" si="0"/>
        <v>9.825</v>
      </c>
      <c r="H19" s="5">
        <f t="shared" si="1"/>
        <v>0</v>
      </c>
      <c r="I19" s="5">
        <f t="shared" si="2"/>
        <v>0</v>
      </c>
    </row>
    <row r="20" spans="1:9" ht="17.1" customHeight="1">
      <c r="A20" s="3">
        <v>8</v>
      </c>
      <c r="B20" s="4" t="s">
        <v>17</v>
      </c>
      <c r="C20" s="3" t="s">
        <v>18</v>
      </c>
      <c r="D20" s="3"/>
      <c r="E20" s="11"/>
      <c r="F20" s="5">
        <v>33.43333333333334</v>
      </c>
      <c r="G20" s="5">
        <f t="shared" si="0"/>
        <v>16.71666666666667</v>
      </c>
      <c r="H20" s="5">
        <f t="shared" si="1"/>
        <v>0</v>
      </c>
      <c r="I20" s="5">
        <f t="shared" si="2"/>
        <v>0</v>
      </c>
    </row>
    <row r="21" spans="1:9" ht="17.1" customHeight="1">
      <c r="A21" s="3">
        <v>9</v>
      </c>
      <c r="B21" s="4" t="s">
        <v>19</v>
      </c>
      <c r="C21" s="3" t="s">
        <v>15</v>
      </c>
      <c r="D21" s="3"/>
      <c r="E21" s="11"/>
      <c r="F21" s="5">
        <v>1.6300000000000001</v>
      </c>
      <c r="G21" s="5">
        <f t="shared" si="0"/>
        <v>0.8150000000000001</v>
      </c>
      <c r="H21" s="5">
        <f t="shared" si="1"/>
        <v>0</v>
      </c>
      <c r="I21" s="5">
        <f t="shared" si="2"/>
        <v>0</v>
      </c>
    </row>
    <row r="22" spans="1:9" ht="17.1" customHeight="1">
      <c r="A22" s="3">
        <v>10</v>
      </c>
      <c r="B22" s="4" t="s">
        <v>20</v>
      </c>
      <c r="C22" s="3" t="s">
        <v>21</v>
      </c>
      <c r="D22" s="3"/>
      <c r="E22" s="11"/>
      <c r="F22" s="5">
        <v>1.8166666666666667</v>
      </c>
      <c r="G22" s="5">
        <f t="shared" si="0"/>
        <v>0.9083333333333333</v>
      </c>
      <c r="H22" s="5">
        <f t="shared" si="1"/>
        <v>0</v>
      </c>
      <c r="I22" s="5">
        <f t="shared" si="2"/>
        <v>0</v>
      </c>
    </row>
    <row r="23" spans="1:9" ht="15">
      <c r="A23" s="3">
        <v>11</v>
      </c>
      <c r="B23" s="4" t="s">
        <v>22</v>
      </c>
      <c r="C23" s="3" t="s">
        <v>15</v>
      </c>
      <c r="D23" s="3"/>
      <c r="E23" s="11"/>
      <c r="F23" s="5">
        <v>2.1766666666666667</v>
      </c>
      <c r="G23" s="5">
        <f t="shared" si="0"/>
        <v>1.0883333333333334</v>
      </c>
      <c r="H23" s="5">
        <f t="shared" si="1"/>
        <v>0</v>
      </c>
      <c r="I23" s="5">
        <f t="shared" si="2"/>
        <v>0</v>
      </c>
    </row>
    <row r="24" spans="1:9" ht="17.1" customHeight="1">
      <c r="A24" s="3">
        <v>12</v>
      </c>
      <c r="B24" s="4" t="s">
        <v>23</v>
      </c>
      <c r="C24" s="3" t="s">
        <v>15</v>
      </c>
      <c r="D24" s="3"/>
      <c r="E24" s="11"/>
      <c r="F24" s="5">
        <v>2.9633333333333334</v>
      </c>
      <c r="G24" s="5">
        <f t="shared" si="0"/>
        <v>1.4816666666666667</v>
      </c>
      <c r="H24" s="5">
        <f t="shared" si="1"/>
        <v>0</v>
      </c>
      <c r="I24" s="5">
        <f t="shared" si="2"/>
        <v>0</v>
      </c>
    </row>
    <row r="25" spans="1:9" ht="17.1" customHeight="1">
      <c r="A25" s="3">
        <v>13</v>
      </c>
      <c r="B25" s="4" t="s">
        <v>24</v>
      </c>
      <c r="C25" s="3" t="s">
        <v>25</v>
      </c>
      <c r="D25" s="3"/>
      <c r="E25" s="11"/>
      <c r="F25" s="5">
        <v>2.32</v>
      </c>
      <c r="G25" s="5">
        <f t="shared" si="0"/>
        <v>1.16</v>
      </c>
      <c r="H25" s="5">
        <f t="shared" si="1"/>
        <v>0</v>
      </c>
      <c r="I25" s="5">
        <f t="shared" si="2"/>
        <v>0</v>
      </c>
    </row>
    <row r="26" spans="1:9" ht="17.1" customHeight="1">
      <c r="A26" s="3">
        <v>14</v>
      </c>
      <c r="B26" s="4" t="s">
        <v>26</v>
      </c>
      <c r="C26" s="3" t="s">
        <v>15</v>
      </c>
      <c r="D26" s="3"/>
      <c r="E26" s="11"/>
      <c r="F26" s="5">
        <v>6.53</v>
      </c>
      <c r="G26" s="5">
        <f t="shared" si="0"/>
        <v>3.265</v>
      </c>
      <c r="H26" s="5">
        <f t="shared" si="1"/>
        <v>0</v>
      </c>
      <c r="I26" s="5">
        <f t="shared" si="2"/>
        <v>0</v>
      </c>
    </row>
    <row r="27" spans="1:9" ht="17.1" customHeight="1">
      <c r="A27" s="3">
        <v>15</v>
      </c>
      <c r="B27" s="4" t="s">
        <v>27</v>
      </c>
      <c r="C27" s="3" t="s">
        <v>28</v>
      </c>
      <c r="D27" s="3"/>
      <c r="E27" s="11"/>
      <c r="F27" s="5">
        <v>7.86</v>
      </c>
      <c r="G27" s="5">
        <f t="shared" si="0"/>
        <v>3.93</v>
      </c>
      <c r="H27" s="5">
        <f t="shared" si="1"/>
        <v>0</v>
      </c>
      <c r="I27" s="5">
        <f t="shared" si="2"/>
        <v>0</v>
      </c>
    </row>
    <row r="28" spans="1:9" ht="17.1" customHeight="1">
      <c r="A28" s="3">
        <v>16</v>
      </c>
      <c r="B28" s="4" t="s">
        <v>29</v>
      </c>
      <c r="C28" s="3" t="s">
        <v>30</v>
      </c>
      <c r="D28" s="3"/>
      <c r="E28" s="11"/>
      <c r="F28" s="5">
        <v>5.073333333333334</v>
      </c>
      <c r="G28" s="5">
        <f t="shared" si="0"/>
        <v>2.536666666666667</v>
      </c>
      <c r="H28" s="5">
        <f t="shared" si="1"/>
        <v>0</v>
      </c>
      <c r="I28" s="5">
        <f t="shared" si="2"/>
        <v>0</v>
      </c>
    </row>
    <row r="29" spans="1:9" ht="15">
      <c r="A29" s="3">
        <v>17</v>
      </c>
      <c r="B29" s="4" t="s">
        <v>31</v>
      </c>
      <c r="C29" s="3" t="s">
        <v>15</v>
      </c>
      <c r="D29" s="3"/>
      <c r="E29" s="11"/>
      <c r="F29" s="5">
        <v>2.5</v>
      </c>
      <c r="G29" s="5">
        <f t="shared" si="0"/>
        <v>1.25</v>
      </c>
      <c r="H29" s="5">
        <f t="shared" si="1"/>
        <v>0</v>
      </c>
      <c r="I29" s="5">
        <f t="shared" si="2"/>
        <v>0</v>
      </c>
    </row>
    <row r="30" spans="1:9" ht="17.1" customHeight="1">
      <c r="A30" s="3">
        <v>18</v>
      </c>
      <c r="B30" s="4" t="s">
        <v>32</v>
      </c>
      <c r="C30" s="3" t="s">
        <v>33</v>
      </c>
      <c r="D30" s="3"/>
      <c r="E30" s="11"/>
      <c r="F30" s="5">
        <v>18</v>
      </c>
      <c r="G30" s="5">
        <f t="shared" si="0"/>
        <v>9</v>
      </c>
      <c r="H30" s="5">
        <f t="shared" si="1"/>
        <v>0</v>
      </c>
      <c r="I30" s="5">
        <f t="shared" si="2"/>
        <v>0</v>
      </c>
    </row>
    <row r="31" spans="1:9" ht="15">
      <c r="A31" s="3">
        <v>19</v>
      </c>
      <c r="B31" s="4" t="s">
        <v>34</v>
      </c>
      <c r="C31" s="3" t="s">
        <v>15</v>
      </c>
      <c r="D31" s="3"/>
      <c r="E31" s="11"/>
      <c r="F31" s="5">
        <v>2.4</v>
      </c>
      <c r="G31" s="5">
        <f t="shared" si="0"/>
        <v>1.2</v>
      </c>
      <c r="H31" s="5">
        <f t="shared" si="1"/>
        <v>0</v>
      </c>
      <c r="I31" s="5">
        <f t="shared" si="2"/>
        <v>0</v>
      </c>
    </row>
    <row r="32" spans="1:9" ht="17.1" customHeight="1">
      <c r="A32" s="3">
        <v>20</v>
      </c>
      <c r="B32" s="4" t="s">
        <v>35</v>
      </c>
      <c r="C32" s="3" t="s">
        <v>15</v>
      </c>
      <c r="D32" s="3"/>
      <c r="E32" s="11"/>
      <c r="F32" s="5">
        <v>17.69666666666667</v>
      </c>
      <c r="G32" s="5">
        <f t="shared" si="0"/>
        <v>8.848333333333334</v>
      </c>
      <c r="H32" s="5">
        <f t="shared" si="1"/>
        <v>0</v>
      </c>
      <c r="I32" s="5">
        <f t="shared" si="2"/>
        <v>0</v>
      </c>
    </row>
    <row r="33" spans="1:9" ht="17.1" customHeight="1">
      <c r="A33" s="3">
        <v>21</v>
      </c>
      <c r="B33" s="4" t="s">
        <v>36</v>
      </c>
      <c r="C33" s="3" t="s">
        <v>37</v>
      </c>
      <c r="D33" s="3"/>
      <c r="E33" s="11"/>
      <c r="F33" s="5">
        <v>7</v>
      </c>
      <c r="G33" s="5">
        <f t="shared" si="0"/>
        <v>3.5</v>
      </c>
      <c r="H33" s="5">
        <f t="shared" si="1"/>
        <v>0</v>
      </c>
      <c r="I33" s="5">
        <f t="shared" si="2"/>
        <v>0</v>
      </c>
    </row>
    <row r="34" spans="1:9" ht="21.75" customHeight="1">
      <c r="A34" s="3">
        <v>22</v>
      </c>
      <c r="B34" s="4" t="s">
        <v>77</v>
      </c>
      <c r="C34" s="3" t="s">
        <v>38</v>
      </c>
      <c r="D34" s="3"/>
      <c r="E34" s="11"/>
      <c r="F34" s="5">
        <v>29.9</v>
      </c>
      <c r="G34" s="5">
        <f t="shared" si="0"/>
        <v>14.95</v>
      </c>
      <c r="H34" s="5">
        <f t="shared" si="1"/>
        <v>0</v>
      </c>
      <c r="I34" s="5">
        <f t="shared" si="2"/>
        <v>0</v>
      </c>
    </row>
    <row r="35" spans="1:9" ht="17.1" customHeight="1">
      <c r="A35" s="3">
        <v>23</v>
      </c>
      <c r="B35" s="4" t="s">
        <v>39</v>
      </c>
      <c r="C35" s="3" t="s">
        <v>15</v>
      </c>
      <c r="D35" s="3"/>
      <c r="E35" s="11"/>
      <c r="F35" s="5">
        <v>4.91</v>
      </c>
      <c r="G35" s="5">
        <f t="shared" si="0"/>
        <v>2.455</v>
      </c>
      <c r="H35" s="5">
        <f t="shared" si="1"/>
        <v>0</v>
      </c>
      <c r="I35" s="5">
        <f t="shared" si="2"/>
        <v>0</v>
      </c>
    </row>
    <row r="36" spans="1:9" ht="17.1" customHeight="1">
      <c r="A36" s="3">
        <v>24</v>
      </c>
      <c r="B36" s="4" t="s">
        <v>40</v>
      </c>
      <c r="C36" s="3" t="s">
        <v>15</v>
      </c>
      <c r="D36" s="3"/>
      <c r="E36" s="11"/>
      <c r="F36" s="5">
        <v>0.6733333333333333</v>
      </c>
      <c r="G36" s="5">
        <f t="shared" si="0"/>
        <v>0.33666666666666667</v>
      </c>
      <c r="H36" s="5">
        <f t="shared" si="1"/>
        <v>0</v>
      </c>
      <c r="I36" s="5">
        <f t="shared" si="2"/>
        <v>0</v>
      </c>
    </row>
    <row r="37" spans="1:9" ht="17.1" customHeight="1">
      <c r="A37" s="3">
        <v>25</v>
      </c>
      <c r="B37" s="4" t="s">
        <v>41</v>
      </c>
      <c r="C37" s="3" t="s">
        <v>42</v>
      </c>
      <c r="D37" s="3"/>
      <c r="E37" s="11"/>
      <c r="F37" s="5">
        <v>2.61</v>
      </c>
      <c r="G37" s="5">
        <f t="shared" si="0"/>
        <v>1.305</v>
      </c>
      <c r="H37" s="5">
        <f t="shared" si="1"/>
        <v>0</v>
      </c>
      <c r="I37" s="5">
        <f t="shared" si="2"/>
        <v>0</v>
      </c>
    </row>
    <row r="38" spans="1:9" ht="17.1" customHeight="1">
      <c r="A38" s="3">
        <v>26</v>
      </c>
      <c r="B38" s="4" t="s">
        <v>43</v>
      </c>
      <c r="C38" s="3" t="s">
        <v>42</v>
      </c>
      <c r="D38" s="3"/>
      <c r="E38" s="11"/>
      <c r="F38" s="5">
        <v>1.4500000000000002</v>
      </c>
      <c r="G38" s="5">
        <f t="shared" si="0"/>
        <v>0.7250000000000001</v>
      </c>
      <c r="H38" s="5">
        <f t="shared" si="1"/>
        <v>0</v>
      </c>
      <c r="I38" s="5">
        <f t="shared" si="2"/>
        <v>0</v>
      </c>
    </row>
    <row r="39" spans="1:9" ht="17.1" customHeight="1">
      <c r="A39" s="3">
        <v>27</v>
      </c>
      <c r="B39" s="4" t="s">
        <v>44</v>
      </c>
      <c r="C39" s="3" t="s">
        <v>45</v>
      </c>
      <c r="D39" s="3"/>
      <c r="E39" s="11"/>
      <c r="F39" s="5">
        <v>7.92</v>
      </c>
      <c r="G39" s="5">
        <f t="shared" si="0"/>
        <v>3.96</v>
      </c>
      <c r="H39" s="5">
        <f t="shared" si="1"/>
        <v>0</v>
      </c>
      <c r="I39" s="5">
        <f t="shared" si="2"/>
        <v>0</v>
      </c>
    </row>
    <row r="40" spans="1:9" ht="17.1" customHeight="1">
      <c r="A40" s="3">
        <v>28</v>
      </c>
      <c r="B40" s="4" t="s">
        <v>46</v>
      </c>
      <c r="C40" s="3" t="s">
        <v>15</v>
      </c>
      <c r="D40" s="3"/>
      <c r="E40" s="11"/>
      <c r="F40" s="5">
        <v>3.23</v>
      </c>
      <c r="G40" s="5">
        <f t="shared" si="0"/>
        <v>1.615</v>
      </c>
      <c r="H40" s="5">
        <f t="shared" si="1"/>
        <v>0</v>
      </c>
      <c r="I40" s="5">
        <f t="shared" si="2"/>
        <v>0</v>
      </c>
    </row>
    <row r="41" spans="1:9" ht="17.1" customHeight="1">
      <c r="A41" s="3">
        <v>29</v>
      </c>
      <c r="B41" s="4" t="s">
        <v>47</v>
      </c>
      <c r="C41" s="3" t="s">
        <v>48</v>
      </c>
      <c r="D41" s="3"/>
      <c r="E41" s="11"/>
      <c r="F41" s="5">
        <v>6.093333333333334</v>
      </c>
      <c r="G41" s="5">
        <f t="shared" si="0"/>
        <v>3.046666666666667</v>
      </c>
      <c r="H41" s="5">
        <f t="shared" si="1"/>
        <v>0</v>
      </c>
      <c r="I41" s="5">
        <f t="shared" si="2"/>
        <v>0</v>
      </c>
    </row>
    <row r="42" spans="1:9" ht="17.1" customHeight="1">
      <c r="A42" s="3">
        <v>30</v>
      </c>
      <c r="B42" s="4" t="s">
        <v>49</v>
      </c>
      <c r="C42" s="3" t="s">
        <v>50</v>
      </c>
      <c r="D42" s="3"/>
      <c r="E42" s="11"/>
      <c r="F42" s="5">
        <v>10.33</v>
      </c>
      <c r="G42" s="5">
        <f t="shared" si="0"/>
        <v>5.165</v>
      </c>
      <c r="H42" s="5">
        <f t="shared" si="1"/>
        <v>0</v>
      </c>
      <c r="I42" s="5">
        <f t="shared" si="2"/>
        <v>0</v>
      </c>
    </row>
    <row r="43" spans="1:9" ht="17.1" customHeight="1">
      <c r="A43" s="3">
        <v>31</v>
      </c>
      <c r="B43" s="4" t="s">
        <v>51</v>
      </c>
      <c r="C43" s="3" t="s">
        <v>15</v>
      </c>
      <c r="D43" s="3"/>
      <c r="E43" s="11"/>
      <c r="F43" s="5">
        <v>8.94</v>
      </c>
      <c r="G43" s="5">
        <f t="shared" si="0"/>
        <v>4.47</v>
      </c>
      <c r="H43" s="5">
        <f t="shared" si="1"/>
        <v>0</v>
      </c>
      <c r="I43" s="5">
        <f t="shared" si="2"/>
        <v>0</v>
      </c>
    </row>
    <row r="44" spans="1:9" ht="17.1" customHeight="1">
      <c r="A44" s="3">
        <v>32</v>
      </c>
      <c r="B44" s="4" t="s">
        <v>52</v>
      </c>
      <c r="C44" s="3" t="s">
        <v>15</v>
      </c>
      <c r="D44" s="3"/>
      <c r="E44" s="11"/>
      <c r="F44" s="5">
        <v>43.35</v>
      </c>
      <c r="G44" s="5">
        <f t="shared" si="0"/>
        <v>21.675</v>
      </c>
      <c r="H44" s="5">
        <f t="shared" si="1"/>
        <v>0</v>
      </c>
      <c r="I44" s="5">
        <f t="shared" si="2"/>
        <v>0</v>
      </c>
    </row>
    <row r="45" spans="1:9" ht="17.1" customHeight="1">
      <c r="A45" s="3">
        <v>33</v>
      </c>
      <c r="B45" s="4" t="s">
        <v>53</v>
      </c>
      <c r="C45" s="3" t="s">
        <v>15</v>
      </c>
      <c r="D45" s="3"/>
      <c r="E45" s="11"/>
      <c r="F45" s="5">
        <v>84</v>
      </c>
      <c r="G45" s="5">
        <f t="shared" si="0"/>
        <v>42</v>
      </c>
      <c r="H45" s="5">
        <f t="shared" si="1"/>
        <v>0</v>
      </c>
      <c r="I45" s="5">
        <f t="shared" si="2"/>
        <v>0</v>
      </c>
    </row>
    <row r="46" spans="1:9" ht="17.1" customHeight="1">
      <c r="A46" s="3">
        <v>34</v>
      </c>
      <c r="B46" s="4" t="s">
        <v>54</v>
      </c>
      <c r="C46" s="3" t="s">
        <v>15</v>
      </c>
      <c r="D46" s="3"/>
      <c r="E46" s="11"/>
      <c r="F46" s="5">
        <v>65.075</v>
      </c>
      <c r="G46" s="5">
        <f t="shared" si="0"/>
        <v>32.5375</v>
      </c>
      <c r="H46" s="5">
        <f t="shared" si="1"/>
        <v>0</v>
      </c>
      <c r="I46" s="5">
        <f t="shared" si="2"/>
        <v>0</v>
      </c>
    </row>
    <row r="47" spans="1:9" ht="17.1" customHeight="1">
      <c r="A47" s="3">
        <v>35</v>
      </c>
      <c r="B47" s="4" t="s">
        <v>55</v>
      </c>
      <c r="C47" s="3" t="s">
        <v>15</v>
      </c>
      <c r="D47" s="3"/>
      <c r="E47" s="11"/>
      <c r="F47" s="5">
        <v>57.596666666666664</v>
      </c>
      <c r="G47" s="5">
        <f t="shared" si="0"/>
        <v>28.798333333333332</v>
      </c>
      <c r="H47" s="5">
        <f t="shared" si="1"/>
        <v>0</v>
      </c>
      <c r="I47" s="5">
        <f t="shared" si="2"/>
        <v>0</v>
      </c>
    </row>
    <row r="48" spans="1:9" ht="17.1" customHeight="1">
      <c r="A48" s="3">
        <v>36</v>
      </c>
      <c r="B48" s="4" t="s">
        <v>56</v>
      </c>
      <c r="C48" s="3" t="s">
        <v>15</v>
      </c>
      <c r="D48" s="3"/>
      <c r="E48" s="11"/>
      <c r="F48" s="5">
        <v>2.063333333333333</v>
      </c>
      <c r="G48" s="5">
        <f t="shared" si="0"/>
        <v>1.0316666666666665</v>
      </c>
      <c r="H48" s="5">
        <f t="shared" si="1"/>
        <v>0</v>
      </c>
      <c r="I48" s="5">
        <f t="shared" si="2"/>
        <v>0</v>
      </c>
    </row>
    <row r="49" spans="1:9" ht="17.1" customHeight="1">
      <c r="A49" s="3">
        <v>37</v>
      </c>
      <c r="B49" s="4" t="s">
        <v>57</v>
      </c>
      <c r="C49" s="3" t="s">
        <v>15</v>
      </c>
      <c r="D49" s="3"/>
      <c r="E49" s="11"/>
      <c r="F49" s="5">
        <v>12.706666666666665</v>
      </c>
      <c r="G49" s="5">
        <f t="shared" si="0"/>
        <v>6.353333333333333</v>
      </c>
      <c r="H49" s="5">
        <f t="shared" si="1"/>
        <v>0</v>
      </c>
      <c r="I49" s="5">
        <f t="shared" si="2"/>
        <v>0</v>
      </c>
    </row>
    <row r="50" spans="1:9" ht="17.1" customHeight="1">
      <c r="A50" s="3">
        <v>38</v>
      </c>
      <c r="B50" s="4" t="s">
        <v>58</v>
      </c>
      <c r="C50" s="3" t="s">
        <v>15</v>
      </c>
      <c r="D50" s="3"/>
      <c r="E50" s="11"/>
      <c r="F50" s="5">
        <v>2.9200000000000004</v>
      </c>
      <c r="G50" s="5">
        <f t="shared" si="0"/>
        <v>1.4600000000000002</v>
      </c>
      <c r="H50" s="5">
        <f t="shared" si="1"/>
        <v>0</v>
      </c>
      <c r="I50" s="5">
        <f t="shared" si="2"/>
        <v>0</v>
      </c>
    </row>
    <row r="51" spans="1:9" ht="17.1" customHeight="1">
      <c r="A51" s="3">
        <v>39</v>
      </c>
      <c r="B51" s="4" t="s">
        <v>59</v>
      </c>
      <c r="C51" s="3" t="s">
        <v>15</v>
      </c>
      <c r="D51" s="3"/>
      <c r="E51" s="11"/>
      <c r="F51" s="5">
        <v>4.12</v>
      </c>
      <c r="G51" s="5">
        <f t="shared" si="0"/>
        <v>2.06</v>
      </c>
      <c r="H51" s="5">
        <f t="shared" si="1"/>
        <v>0</v>
      </c>
      <c r="I51" s="5">
        <f t="shared" si="2"/>
        <v>0</v>
      </c>
    </row>
    <row r="52" spans="1:9" ht="17.1" customHeight="1">
      <c r="A52" s="3">
        <v>40</v>
      </c>
      <c r="B52" s="4" t="s">
        <v>60</v>
      </c>
      <c r="C52" s="3" t="s">
        <v>15</v>
      </c>
      <c r="D52" s="3"/>
      <c r="E52" s="11"/>
      <c r="F52" s="5">
        <v>4.53</v>
      </c>
      <c r="G52" s="5">
        <f t="shared" si="0"/>
        <v>2.265</v>
      </c>
      <c r="H52" s="5">
        <f t="shared" si="1"/>
        <v>0</v>
      </c>
      <c r="I52" s="5">
        <f t="shared" si="2"/>
        <v>0</v>
      </c>
    </row>
    <row r="53" spans="1:9" ht="17.1" customHeight="1">
      <c r="A53" s="3">
        <v>41</v>
      </c>
      <c r="B53" s="4" t="s">
        <v>61</v>
      </c>
      <c r="C53" s="3" t="s">
        <v>15</v>
      </c>
      <c r="D53" s="3"/>
      <c r="E53" s="11"/>
      <c r="F53" s="5">
        <v>11.096666666666666</v>
      </c>
      <c r="G53" s="5">
        <f t="shared" si="0"/>
        <v>5.548333333333333</v>
      </c>
      <c r="H53" s="5">
        <f t="shared" si="1"/>
        <v>0</v>
      </c>
      <c r="I53" s="5">
        <f t="shared" si="2"/>
        <v>0</v>
      </c>
    </row>
    <row r="54" spans="1:9" ht="17.1" customHeight="1">
      <c r="A54" s="3">
        <v>42</v>
      </c>
      <c r="B54" s="4" t="s">
        <v>62</v>
      </c>
      <c r="C54" s="3" t="s">
        <v>15</v>
      </c>
      <c r="D54" s="3"/>
      <c r="E54" s="11"/>
      <c r="F54" s="5">
        <v>6.15</v>
      </c>
      <c r="G54" s="5">
        <f t="shared" si="0"/>
        <v>3.075</v>
      </c>
      <c r="H54" s="5">
        <f t="shared" si="1"/>
        <v>0</v>
      </c>
      <c r="I54" s="5">
        <f t="shared" si="2"/>
        <v>0</v>
      </c>
    </row>
    <row r="55" spans="1:9" ht="17.1" customHeight="1">
      <c r="A55" s="3">
        <v>43</v>
      </c>
      <c r="B55" s="4" t="s">
        <v>63</v>
      </c>
      <c r="C55" s="3" t="s">
        <v>15</v>
      </c>
      <c r="D55" s="3"/>
      <c r="E55" s="11"/>
      <c r="F55" s="5">
        <v>17.94666666666667</v>
      </c>
      <c r="G55" s="5">
        <f t="shared" si="0"/>
        <v>8.973333333333334</v>
      </c>
      <c r="H55" s="5">
        <f t="shared" si="1"/>
        <v>0</v>
      </c>
      <c r="I55" s="5">
        <f t="shared" si="2"/>
        <v>0</v>
      </c>
    </row>
    <row r="56" spans="1:9" ht="17.1" customHeight="1">
      <c r="A56" s="3">
        <v>44</v>
      </c>
      <c r="B56" s="4" t="s">
        <v>64</v>
      </c>
      <c r="C56" s="3" t="s">
        <v>15</v>
      </c>
      <c r="D56" s="3"/>
      <c r="E56" s="11"/>
      <c r="F56" s="5">
        <v>5.89</v>
      </c>
      <c r="G56" s="5">
        <f t="shared" si="0"/>
        <v>2.945</v>
      </c>
      <c r="H56" s="5">
        <f t="shared" si="1"/>
        <v>0</v>
      </c>
      <c r="I56" s="5">
        <f t="shared" si="2"/>
        <v>0</v>
      </c>
    </row>
    <row r="57" spans="1:9" ht="17.1" customHeight="1">
      <c r="A57" s="3">
        <v>45</v>
      </c>
      <c r="B57" s="4" t="s">
        <v>65</v>
      </c>
      <c r="C57" s="3" t="s">
        <v>15</v>
      </c>
      <c r="D57" s="3"/>
      <c r="E57" s="11"/>
      <c r="F57" s="5">
        <v>4.886666666666667</v>
      </c>
      <c r="G57" s="5">
        <f t="shared" si="0"/>
        <v>2.4433333333333334</v>
      </c>
      <c r="H57" s="5">
        <f t="shared" si="1"/>
        <v>0</v>
      </c>
      <c r="I57" s="5">
        <f t="shared" si="2"/>
        <v>0</v>
      </c>
    </row>
    <row r="58" spans="1:9" ht="17.1" customHeight="1">
      <c r="A58" s="3">
        <v>46</v>
      </c>
      <c r="B58" s="4" t="s">
        <v>66</v>
      </c>
      <c r="C58" s="3" t="s">
        <v>15</v>
      </c>
      <c r="D58" s="3"/>
      <c r="E58" s="11"/>
      <c r="F58" s="5">
        <v>2.46</v>
      </c>
      <c r="G58" s="5">
        <f t="shared" si="0"/>
        <v>1.23</v>
      </c>
      <c r="H58" s="5">
        <f t="shared" si="1"/>
        <v>0</v>
      </c>
      <c r="I58" s="5">
        <f t="shared" si="2"/>
        <v>0</v>
      </c>
    </row>
    <row r="59" spans="1:9" ht="17.1" customHeight="1">
      <c r="A59" s="3">
        <v>47</v>
      </c>
      <c r="B59" s="4" t="s">
        <v>67</v>
      </c>
      <c r="C59" s="3" t="s">
        <v>15</v>
      </c>
      <c r="D59" s="3"/>
      <c r="E59" s="11"/>
      <c r="F59" s="5">
        <v>13.97</v>
      </c>
      <c r="G59" s="5">
        <f t="shared" si="0"/>
        <v>6.985</v>
      </c>
      <c r="H59" s="5">
        <f t="shared" si="1"/>
        <v>0</v>
      </c>
      <c r="I59" s="5">
        <f t="shared" si="2"/>
        <v>0</v>
      </c>
    </row>
    <row r="60" spans="1:9" ht="17.1" customHeight="1">
      <c r="A60" s="3">
        <v>48</v>
      </c>
      <c r="B60" s="4" t="s">
        <v>68</v>
      </c>
      <c r="C60" s="3" t="s">
        <v>69</v>
      </c>
      <c r="D60" s="3"/>
      <c r="E60" s="11"/>
      <c r="F60" s="5">
        <v>244.63333333333333</v>
      </c>
      <c r="G60" s="5">
        <f t="shared" si="0"/>
        <v>122.31666666666666</v>
      </c>
      <c r="H60" s="5">
        <f t="shared" si="1"/>
        <v>0</v>
      </c>
      <c r="I60" s="5">
        <f t="shared" si="2"/>
        <v>0</v>
      </c>
    </row>
    <row r="61" spans="2:6" ht="12.75" customHeight="1" thickBot="1">
      <c r="B61" s="8"/>
      <c r="C61" s="19"/>
      <c r="D61" s="19"/>
      <c r="E61" s="19"/>
      <c r="F61" s="19"/>
    </row>
    <row r="62" spans="1:9" ht="19.5">
      <c r="A62" s="21"/>
      <c r="B62" s="29" t="s">
        <v>74</v>
      </c>
      <c r="C62" s="30"/>
      <c r="D62" s="19"/>
      <c r="E62" s="19"/>
      <c r="F62" s="22"/>
      <c r="G62" s="22"/>
      <c r="H62" s="22"/>
      <c r="I62" s="22"/>
    </row>
    <row r="63" spans="1:8" ht="20.25" thickBot="1">
      <c r="A63" s="21"/>
      <c r="B63" s="31">
        <f>SUM(E7:E10)</f>
        <v>0</v>
      </c>
      <c r="C63" s="32"/>
      <c r="D63" s="19"/>
      <c r="E63" s="19"/>
      <c r="F63" s="22"/>
      <c r="G63" s="22"/>
      <c r="H63" s="22"/>
    </row>
    <row r="64" spans="2:5" ht="19.5">
      <c r="B64" s="33" t="s">
        <v>0</v>
      </c>
      <c r="C64" s="34"/>
      <c r="D64" s="19"/>
      <c r="E64" s="23"/>
    </row>
    <row r="65" spans="2:8" ht="20.25" thickBot="1">
      <c r="B65" s="35">
        <f>SUM(H13:H60)</f>
        <v>0</v>
      </c>
      <c r="C65" s="36"/>
      <c r="D65" t="str">
        <f>IF(B65&gt;B63,"VEDADO REALIZAR PEDIDO ACIMA DO VALOR A RECEBER","")</f>
        <v/>
      </c>
      <c r="E65" s="19"/>
      <c r="F65" s="19"/>
      <c r="G65" s="10"/>
      <c r="H65" s="19"/>
    </row>
    <row r="66" spans="2:4" ht="19.5">
      <c r="B66" s="37" t="s">
        <v>86</v>
      </c>
      <c r="C66" s="38"/>
      <c r="D66" s="19"/>
    </row>
    <row r="67" spans="2:3" ht="20.25" thickBot="1">
      <c r="B67" s="43">
        <f>SUM(I13:I60)</f>
        <v>0</v>
      </c>
      <c r="C67" s="44"/>
    </row>
    <row r="68" spans="2:3" ht="19.5">
      <c r="B68" s="45" t="s">
        <v>87</v>
      </c>
      <c r="C68" s="46"/>
    </row>
    <row r="69" spans="2:3" ht="20.25" thickBot="1">
      <c r="B69" s="27">
        <f>IF(B67-B65&gt;0,0,B63-B67)</f>
        <v>0</v>
      </c>
      <c r="C69" s="28"/>
    </row>
    <row r="70" spans="2:3" ht="15">
      <c r="B70" s="24"/>
      <c r="C70" s="21"/>
    </row>
    <row r="71" spans="2:3" ht="15">
      <c r="B71" s="24"/>
      <c r="C71" s="21"/>
    </row>
    <row r="72" spans="2:3" ht="15">
      <c r="B72" s="10" t="s">
        <v>88</v>
      </c>
      <c r="C72" s="25"/>
    </row>
    <row r="73" spans="2:3" ht="15">
      <c r="B73" s="10" t="s">
        <v>72</v>
      </c>
      <c r="C73" s="9"/>
    </row>
  </sheetData>
  <autoFilter ref="A12:I60">
    <sortState ref="A13:I73">
      <sortCondition sortBy="value" ref="A13:A73"/>
    </sortState>
  </autoFilter>
  <mergeCells count="12">
    <mergeCell ref="A1:F1"/>
    <mergeCell ref="C3:I3"/>
    <mergeCell ref="C4:I4"/>
    <mergeCell ref="B67:C67"/>
    <mergeCell ref="B68:C68"/>
    <mergeCell ref="H1:I1"/>
    <mergeCell ref="B69:C69"/>
    <mergeCell ref="B62:C62"/>
    <mergeCell ref="B63:C63"/>
    <mergeCell ref="B64:C64"/>
    <mergeCell ref="B65:C65"/>
    <mergeCell ref="B66:C66"/>
  </mergeCells>
  <conditionalFormatting sqref="E13:E60">
    <cfRule type="expression" priority="2" dxfId="1">
      <formula>E13:E60&lt;D13:D60</formula>
    </cfRule>
    <cfRule type="expression" priority="1" dxfId="0">
      <formula>E13:E60&gt;D13:D60</formula>
    </cfRule>
  </conditionalFormatting>
  <printOptions horizontalCentered="1" verticalCentered="1"/>
  <pageMargins left="0.2362204724409449" right="0.2362204724409449" top="0.9448818897637796" bottom="0.7480314960629921" header="0.31496062992125984" footer="0.31496062992125984"/>
  <pageSetup horizontalDpi="600" verticalDpi="600" orientation="portrait" scale="55" r:id="rId2"/>
  <headerFooter>
    <oddHeader>&amp;L                           &amp;G&amp;CGOVERNO DO DISTRITO FEDERAL
Secretaria de Estado de Fazenda,
 Planejamento, Orçamento e Gestão 
Subsecretaria de Gestão de Contratos Corporativos
Coordenação de Acompanhamento de Contratos Corporativos&amp;R&amp;G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Ferreira Vasconcelos</dc:creator>
  <cp:keywords/>
  <dc:description/>
  <cp:lastModifiedBy>Leonardo Cardozo Miranda</cp:lastModifiedBy>
  <cp:lastPrinted>2019-03-12T14:05:48Z</cp:lastPrinted>
  <dcterms:created xsi:type="dcterms:W3CDTF">2012-11-21T12:12:15Z</dcterms:created>
  <dcterms:modified xsi:type="dcterms:W3CDTF">2019-03-19T13:53:44Z</dcterms:modified>
  <cp:category/>
  <cp:version/>
  <cp:contentType/>
  <cp:contentStatus/>
</cp:coreProperties>
</file>