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32 US Taguatinga Sul" sheetId="32" r:id="rId1"/>
    <sheet name="Plan5" sheetId="67" r:id="rId2"/>
  </sheets>
  <definedNames>
    <definedName name="_xlnm.Print_Area" localSheetId="0">'06.32 US Taguatinga Sul'!$A$1:$O$414</definedName>
  </definedNames>
  <calcPr calcId="152511"/>
</workbook>
</file>

<file path=xl/calcChain.xml><?xml version="1.0" encoding="utf-8"?>
<calcChain xmlns="http://schemas.openxmlformats.org/spreadsheetml/2006/main">
  <c r="G232" i="32" l="1"/>
  <c r="H232" i="32"/>
  <c r="I232" i="32"/>
  <c r="J232" i="32"/>
  <c r="K232" i="32"/>
  <c r="L232" i="32"/>
  <c r="M232" i="32"/>
  <c r="N232" i="32"/>
  <c r="O232" i="32" l="1"/>
  <c r="F232" i="32"/>
  <c r="O396" i="32" l="1"/>
  <c r="O376" i="32" l="1"/>
  <c r="O78" i="32"/>
  <c r="N78" i="32"/>
  <c r="M78" i="32"/>
  <c r="L78" i="32"/>
  <c r="K78" i="32"/>
  <c r="J78" i="32"/>
  <c r="F78" i="32"/>
  <c r="O74" i="32"/>
  <c r="N74" i="32"/>
  <c r="M74" i="32"/>
  <c r="L74" i="32"/>
  <c r="K74" i="32"/>
  <c r="J74" i="32"/>
  <c r="F74" i="32"/>
  <c r="O390" i="32"/>
  <c r="N390" i="32"/>
  <c r="M390" i="32"/>
  <c r="L390" i="32"/>
  <c r="K390" i="32"/>
  <c r="J390" i="32"/>
  <c r="F390" i="32"/>
  <c r="O48" i="32"/>
  <c r="O36" i="32" l="1"/>
  <c r="O35" i="32"/>
  <c r="O34" i="32"/>
  <c r="O28" i="32" l="1"/>
  <c r="O400" i="32" l="1"/>
  <c r="O403" i="32" s="1"/>
  <c r="N400" i="32"/>
  <c r="N403" i="32" s="1"/>
  <c r="M400" i="32"/>
  <c r="M403" i="32" s="1"/>
  <c r="L400" i="32"/>
  <c r="L403" i="32" s="1"/>
  <c r="K400" i="32"/>
  <c r="K403" i="32" s="1"/>
  <c r="J400" i="32"/>
  <c r="J403" i="32" s="1"/>
  <c r="F400" i="32"/>
  <c r="F403" i="32" s="1"/>
  <c r="O394" i="32"/>
  <c r="N394" i="32"/>
  <c r="M394" i="32"/>
  <c r="L394" i="32"/>
  <c r="K394" i="32"/>
  <c r="J394" i="32"/>
  <c r="F394" i="32"/>
  <c r="N376" i="32"/>
  <c r="M376" i="32"/>
  <c r="L376" i="32"/>
  <c r="K376" i="32"/>
  <c r="J376" i="32"/>
  <c r="F376" i="32"/>
  <c r="N373" i="32"/>
  <c r="M373" i="32"/>
  <c r="L373" i="32"/>
  <c r="K373" i="32"/>
  <c r="J373" i="32"/>
  <c r="F373" i="32"/>
  <c r="O364" i="32"/>
  <c r="O369" i="32" s="1"/>
  <c r="N364" i="32"/>
  <c r="N369" i="32" s="1"/>
  <c r="M364" i="32"/>
  <c r="M369" i="32" s="1"/>
  <c r="L364" i="32"/>
  <c r="L369" i="32" s="1"/>
  <c r="K364" i="32"/>
  <c r="K369" i="32" s="1"/>
  <c r="J364" i="32"/>
  <c r="J369" i="32" s="1"/>
  <c r="F364" i="32"/>
  <c r="F369" i="32" s="1"/>
  <c r="O355" i="32"/>
  <c r="O361" i="32" s="1"/>
  <c r="N355" i="32"/>
  <c r="N361" i="32" s="1"/>
  <c r="M355" i="32"/>
  <c r="M361" i="32" s="1"/>
  <c r="L355" i="32"/>
  <c r="L361" i="32" s="1"/>
  <c r="K355" i="32"/>
  <c r="K361" i="32" s="1"/>
  <c r="J355" i="32"/>
  <c r="J361" i="32" s="1"/>
  <c r="F355" i="32"/>
  <c r="F361" i="32" s="1"/>
  <c r="O349" i="32"/>
  <c r="N349" i="32"/>
  <c r="M349" i="32"/>
  <c r="L349" i="32"/>
  <c r="K349" i="32"/>
  <c r="J349" i="32"/>
  <c r="F349" i="32"/>
  <c r="O346" i="32"/>
  <c r="N346" i="32"/>
  <c r="M346" i="32"/>
  <c r="L346" i="32"/>
  <c r="K346" i="32"/>
  <c r="J346" i="32"/>
  <c r="F346" i="32"/>
  <c r="O343" i="32"/>
  <c r="N343" i="32"/>
  <c r="M343" i="32"/>
  <c r="L343" i="32"/>
  <c r="K343" i="32"/>
  <c r="J343" i="32"/>
  <c r="F343" i="32"/>
  <c r="O339" i="32"/>
  <c r="N339" i="32"/>
  <c r="M339" i="32"/>
  <c r="L339" i="32"/>
  <c r="K339" i="32"/>
  <c r="J339" i="32"/>
  <c r="F339" i="32"/>
  <c r="O335" i="32"/>
  <c r="N335" i="32"/>
  <c r="M335" i="32"/>
  <c r="L335" i="32"/>
  <c r="K335" i="32"/>
  <c r="J335" i="32"/>
  <c r="F335" i="32"/>
  <c r="O332" i="32"/>
  <c r="N332" i="32"/>
  <c r="M332" i="32"/>
  <c r="L332" i="32"/>
  <c r="K332" i="32"/>
  <c r="J332" i="32"/>
  <c r="F332" i="32"/>
  <c r="O329" i="32"/>
  <c r="N329" i="32"/>
  <c r="M329" i="32"/>
  <c r="L329" i="32"/>
  <c r="K329" i="32"/>
  <c r="J329" i="32"/>
  <c r="F329" i="32"/>
  <c r="O326" i="32"/>
  <c r="N326" i="32"/>
  <c r="M326" i="32"/>
  <c r="L326" i="32"/>
  <c r="K326" i="32"/>
  <c r="J326" i="32"/>
  <c r="F326" i="32"/>
  <c r="O321" i="32"/>
  <c r="N321" i="32"/>
  <c r="M321" i="32"/>
  <c r="L321" i="32"/>
  <c r="K321" i="32"/>
  <c r="J321" i="32"/>
  <c r="F321" i="32"/>
  <c r="O318" i="32"/>
  <c r="N318" i="32"/>
  <c r="M318" i="32"/>
  <c r="L318" i="32"/>
  <c r="K318" i="32"/>
  <c r="J318" i="32"/>
  <c r="F318" i="32"/>
  <c r="O314" i="32"/>
  <c r="N314" i="32"/>
  <c r="M314" i="32"/>
  <c r="L314" i="32"/>
  <c r="K314" i="32"/>
  <c r="J314" i="32"/>
  <c r="F314" i="32"/>
  <c r="O309" i="32"/>
  <c r="N309" i="32"/>
  <c r="M309" i="32"/>
  <c r="L309" i="32"/>
  <c r="K309" i="32"/>
  <c r="J309" i="32"/>
  <c r="F309" i="32"/>
  <c r="O306" i="32"/>
  <c r="N306" i="32"/>
  <c r="M306" i="32"/>
  <c r="L306" i="32"/>
  <c r="K306" i="32"/>
  <c r="J306" i="32"/>
  <c r="F306" i="32"/>
  <c r="O303" i="32"/>
  <c r="N303" i="32"/>
  <c r="M303" i="32"/>
  <c r="L303" i="32"/>
  <c r="K303" i="32"/>
  <c r="J303" i="32"/>
  <c r="F303" i="32"/>
  <c r="O300" i="32"/>
  <c r="N300" i="32"/>
  <c r="M300" i="32"/>
  <c r="L300" i="32"/>
  <c r="K300" i="32"/>
  <c r="J300" i="32"/>
  <c r="F300" i="32"/>
  <c r="O297" i="32"/>
  <c r="N297" i="32"/>
  <c r="M297" i="32"/>
  <c r="L297" i="32"/>
  <c r="K297" i="32"/>
  <c r="J297" i="32"/>
  <c r="F297" i="32"/>
  <c r="O294" i="32"/>
  <c r="N294" i="32"/>
  <c r="M294" i="32"/>
  <c r="L294" i="32"/>
  <c r="K294" i="32"/>
  <c r="J294" i="32"/>
  <c r="F294" i="32"/>
  <c r="O281" i="32"/>
  <c r="O291" i="32" s="1"/>
  <c r="N281" i="32"/>
  <c r="N291" i="32" s="1"/>
  <c r="M281" i="32"/>
  <c r="M291" i="32" s="1"/>
  <c r="L281" i="32"/>
  <c r="L291" i="32" s="1"/>
  <c r="K281" i="32"/>
  <c r="K291" i="32" s="1"/>
  <c r="J281" i="32"/>
  <c r="J291" i="32" s="1"/>
  <c r="F281" i="32"/>
  <c r="F291" i="32" s="1"/>
  <c r="O274" i="32"/>
  <c r="F274" i="32"/>
  <c r="O270" i="32"/>
  <c r="N270" i="32"/>
  <c r="M270" i="32"/>
  <c r="L270" i="32"/>
  <c r="K270" i="32"/>
  <c r="J270" i="32"/>
  <c r="F270" i="32"/>
  <c r="O266" i="32"/>
  <c r="N266" i="32"/>
  <c r="M266" i="32"/>
  <c r="L266" i="32"/>
  <c r="K266" i="32"/>
  <c r="J266" i="32"/>
  <c r="F266" i="32"/>
  <c r="O262" i="32"/>
  <c r="N262" i="32"/>
  <c r="M262" i="32"/>
  <c r="L262" i="32"/>
  <c r="K262" i="32"/>
  <c r="J262" i="32"/>
  <c r="F262" i="32"/>
  <c r="O252" i="32"/>
  <c r="N252" i="32"/>
  <c r="N249" i="32" s="1"/>
  <c r="N244" i="32" s="1"/>
  <c r="M252" i="32"/>
  <c r="M249" i="32" s="1"/>
  <c r="M244" i="32" s="1"/>
  <c r="L252" i="32"/>
  <c r="L249" i="32" s="1"/>
  <c r="L244" i="32" s="1"/>
  <c r="K252" i="32"/>
  <c r="K249" i="32" s="1"/>
  <c r="K244" i="32" s="1"/>
  <c r="J252" i="32"/>
  <c r="F252" i="32"/>
  <c r="O249" i="32"/>
  <c r="J249" i="32"/>
  <c r="J244" i="32" s="1"/>
  <c r="F249" i="32"/>
  <c r="O244" i="32"/>
  <c r="F244" i="32"/>
  <c r="O237" i="32"/>
  <c r="N237" i="32"/>
  <c r="M237" i="32"/>
  <c r="L237" i="32"/>
  <c r="K237" i="32"/>
  <c r="J237" i="32"/>
  <c r="F237" i="32"/>
  <c r="O228" i="32"/>
  <c r="N228" i="32"/>
  <c r="N223" i="32" s="1"/>
  <c r="N217" i="32" s="1"/>
  <c r="M228" i="32"/>
  <c r="M223" i="32" s="1"/>
  <c r="M217" i="32" s="1"/>
  <c r="L228" i="32"/>
  <c r="L223" i="32" s="1"/>
  <c r="L217" i="32" s="1"/>
  <c r="K228" i="32"/>
  <c r="K223" i="32" s="1"/>
  <c r="K217" i="32" s="1"/>
  <c r="J228" i="32"/>
  <c r="J223" i="32" s="1"/>
  <c r="J217" i="32" s="1"/>
  <c r="F228" i="32"/>
  <c r="O223" i="32"/>
  <c r="F223" i="32"/>
  <c r="O217" i="32"/>
  <c r="F217" i="32"/>
  <c r="O210" i="32"/>
  <c r="N210" i="32"/>
  <c r="N207" i="32" s="1"/>
  <c r="M210" i="32"/>
  <c r="M207" i="32" s="1"/>
  <c r="L210" i="32"/>
  <c r="L207" i="32" s="1"/>
  <c r="K210" i="32"/>
  <c r="K207" i="32" s="1"/>
  <c r="J210" i="32"/>
  <c r="J207" i="32" s="1"/>
  <c r="F210" i="32"/>
  <c r="O207" i="32"/>
  <c r="F207" i="32"/>
  <c r="O185" i="32"/>
  <c r="N185" i="32"/>
  <c r="M185" i="32"/>
  <c r="L185" i="32"/>
  <c r="K185" i="32"/>
  <c r="J185" i="32"/>
  <c r="F185" i="32"/>
  <c r="O168" i="32"/>
  <c r="N168" i="32"/>
  <c r="N164" i="32" s="1"/>
  <c r="N161" i="32" s="1"/>
  <c r="M168" i="32"/>
  <c r="M164" i="32" s="1"/>
  <c r="M161" i="32" s="1"/>
  <c r="L168" i="32"/>
  <c r="K168" i="32"/>
  <c r="K164" i="32" s="1"/>
  <c r="K161" i="32" s="1"/>
  <c r="J168" i="32"/>
  <c r="J164" i="32" s="1"/>
  <c r="J161" i="32" s="1"/>
  <c r="F168" i="32"/>
  <c r="O164" i="32"/>
  <c r="L164" i="32"/>
  <c r="F164" i="32"/>
  <c r="O161" i="32"/>
  <c r="L161" i="32"/>
  <c r="F161" i="32"/>
  <c r="O137" i="32"/>
  <c r="N137" i="32"/>
  <c r="M137" i="32"/>
  <c r="L137" i="32"/>
  <c r="K137" i="32"/>
  <c r="J137" i="32"/>
  <c r="F137" i="32"/>
  <c r="O130" i="32"/>
  <c r="N130" i="32"/>
  <c r="N124" i="32" s="1"/>
  <c r="M130" i="32"/>
  <c r="M124" i="32" s="1"/>
  <c r="L130" i="32"/>
  <c r="L124" i="32" s="1"/>
  <c r="K130" i="32"/>
  <c r="K124" i="32" s="1"/>
  <c r="J130" i="32"/>
  <c r="J124" i="32" s="1"/>
  <c r="F130" i="32"/>
  <c r="O124" i="32"/>
  <c r="F124" i="32"/>
  <c r="O115" i="32"/>
  <c r="F115" i="32"/>
  <c r="O109" i="32"/>
  <c r="F109" i="32"/>
  <c r="O100" i="32"/>
  <c r="O106" i="32" s="1"/>
  <c r="F100" i="32"/>
  <c r="F106" i="32" s="1"/>
  <c r="O90" i="32"/>
  <c r="O97" i="32" s="1"/>
  <c r="N90" i="32"/>
  <c r="N97" i="32" s="1"/>
  <c r="M90" i="32"/>
  <c r="M97" i="32" s="1"/>
  <c r="L90" i="32"/>
  <c r="L97" i="32" s="1"/>
  <c r="K90" i="32"/>
  <c r="K97" i="32" s="1"/>
  <c r="J90" i="32"/>
  <c r="J97" i="32" s="1"/>
  <c r="F90" i="32"/>
  <c r="F97" i="32" s="1"/>
  <c r="N87" i="32"/>
  <c r="M87" i="32"/>
  <c r="L87" i="32"/>
  <c r="K87" i="32"/>
  <c r="J87" i="32"/>
  <c r="F87" i="32"/>
  <c r="O70" i="32"/>
  <c r="N70" i="32"/>
  <c r="M70" i="32"/>
  <c r="L70" i="32"/>
  <c r="K70" i="32"/>
  <c r="J70" i="32"/>
  <c r="F70" i="32"/>
  <c r="O64" i="32"/>
  <c r="N64" i="32"/>
  <c r="M64" i="32"/>
  <c r="L64" i="32"/>
  <c r="K64" i="32"/>
  <c r="J64" i="32"/>
  <c r="F64" i="32"/>
  <c r="O58" i="32"/>
  <c r="N58" i="32"/>
  <c r="M58" i="32"/>
  <c r="L58" i="32"/>
  <c r="K58" i="32"/>
  <c r="J58" i="32"/>
  <c r="F58" i="32"/>
  <c r="O52" i="32"/>
  <c r="N52" i="32"/>
  <c r="M52" i="32"/>
  <c r="L52" i="32"/>
  <c r="K52" i="32"/>
  <c r="J52" i="32"/>
  <c r="F52" i="32"/>
  <c r="N48" i="32"/>
  <c r="M48" i="32"/>
  <c r="L48" i="32"/>
  <c r="K48" i="32"/>
  <c r="J48" i="32"/>
  <c r="F48" i="32"/>
  <c r="O44" i="32"/>
  <c r="N44" i="32"/>
  <c r="M44" i="32"/>
  <c r="L44" i="32"/>
  <c r="K44" i="32"/>
  <c r="J44" i="32"/>
  <c r="F44" i="32"/>
  <c r="O40" i="32"/>
  <c r="N40" i="32"/>
  <c r="M40" i="32"/>
  <c r="L40" i="32"/>
  <c r="K40" i="32"/>
  <c r="J40" i="32"/>
  <c r="F40" i="32"/>
  <c r="O37" i="32"/>
  <c r="N37" i="32"/>
  <c r="M37" i="32"/>
  <c r="L37" i="32"/>
  <c r="K37" i="32"/>
  <c r="J37" i="32"/>
  <c r="F37" i="32"/>
  <c r="O32" i="32"/>
  <c r="N32" i="32"/>
  <c r="M32" i="32"/>
  <c r="L32" i="32"/>
  <c r="K32" i="32"/>
  <c r="J32" i="32"/>
  <c r="F32" i="32"/>
  <c r="N28" i="32"/>
  <c r="M28" i="32"/>
  <c r="L28" i="32"/>
  <c r="K28" i="32"/>
  <c r="J28" i="32"/>
  <c r="F28" i="32"/>
  <c r="O17" i="32"/>
  <c r="N17" i="32"/>
  <c r="M17" i="32"/>
  <c r="L17" i="32"/>
  <c r="K17" i="32"/>
  <c r="J17" i="32"/>
  <c r="F17" i="32"/>
  <c r="O13" i="32"/>
  <c r="N13" i="32"/>
  <c r="M13" i="32"/>
  <c r="L13" i="32"/>
  <c r="K13" i="32"/>
  <c r="J13" i="32"/>
  <c r="F13" i="32"/>
  <c r="O83" i="32" l="1"/>
  <c r="F83" i="32"/>
  <c r="O397" i="32"/>
  <c r="F397" i="32"/>
  <c r="L274" i="32"/>
  <c r="K397" i="32"/>
  <c r="M397" i="32"/>
  <c r="F352" i="32"/>
  <c r="K352" i="32"/>
  <c r="M352" i="32"/>
  <c r="J352" i="32"/>
  <c r="L352" i="32"/>
  <c r="N352" i="32"/>
  <c r="J397" i="32"/>
  <c r="L397" i="32"/>
  <c r="N397" i="32"/>
  <c r="F278" i="32"/>
  <c r="J83" i="32"/>
  <c r="L83" i="32"/>
  <c r="N83" i="32"/>
  <c r="K83" i="32"/>
  <c r="M83" i="32"/>
  <c r="F121" i="32"/>
  <c r="O121" i="32"/>
  <c r="O278" i="32"/>
  <c r="O352" i="32"/>
  <c r="F405" i="32" l="1"/>
  <c r="F406" i="32" s="1"/>
  <c r="O405" i="32"/>
  <c r="K109" i="32"/>
  <c r="M109" i="32"/>
  <c r="J405" i="32"/>
  <c r="J109" i="32"/>
  <c r="L109" i="32"/>
  <c r="L115" i="32"/>
  <c r="L121" i="32"/>
  <c r="M106" i="32"/>
  <c r="M100" i="32"/>
  <c r="N109" i="32"/>
  <c r="M121" i="32"/>
  <c r="M115" i="32"/>
  <c r="J274" i="32"/>
  <c r="J278" i="32"/>
  <c r="M405" i="32"/>
  <c r="M278" i="32"/>
  <c r="M274" i="32"/>
  <c r="J121" i="32"/>
  <c r="J115" i="32"/>
  <c r="K405" i="32"/>
  <c r="J106" i="32"/>
  <c r="J100" i="32"/>
  <c r="L100" i="32"/>
  <c r="L106" i="32"/>
  <c r="K274" i="32"/>
  <c r="K278" i="32"/>
  <c r="N278" i="32"/>
  <c r="N274" i="32"/>
  <c r="K121" i="32"/>
  <c r="K115" i="32"/>
  <c r="N121" i="32"/>
  <c r="N115" i="32"/>
  <c r="N106" i="32"/>
  <c r="N100" i="32"/>
  <c r="K106" i="32"/>
  <c r="K100" i="32"/>
</calcChain>
</file>

<file path=xl/sharedStrings.xml><?xml version="1.0" encoding="utf-8"?>
<sst xmlns="http://schemas.openxmlformats.org/spreadsheetml/2006/main" count="1147" uniqueCount="492">
  <si>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</si>
  <si>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</si>
  <si>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</si>
  <si>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</si>
  <si>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</si>
  <si>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</si>
  <si>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</si>
  <si>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</si>
  <si>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</si>
  <si>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</si>
  <si>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</si>
  <si>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</si>
  <si>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</si>
  <si>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</si>
  <si>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</si>
  <si>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</si>
  <si>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</si>
  <si>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</si>
  <si>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</si>
  <si>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</si>
  <si>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</si>
  <si>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</si>
  <si>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</si>
  <si>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</si>
  <si>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</si>
  <si>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</si>
  <si>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</si>
  <si>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</si>
  <si>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</si>
  <si>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</si>
  <si>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</si>
  <si>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</si>
  <si>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</si>
  <si>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</si>
  <si>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</si>
  <si>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</si>
  <si>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</si>
  <si>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</si>
  <si>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</si>
  <si>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</si>
  <si>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</si>
  <si>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</si>
  <si>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</si>
  <si>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</si>
  <si>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</si>
  <si>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</si>
  <si>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</si>
  <si>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</si>
  <si>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</si>
  <si>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</si>
  <si>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</si>
  <si>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</si>
  <si>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</si>
  <si>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</si>
  <si>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</si>
  <si>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</si>
  <si>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</si>
  <si>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</si>
  <si>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</si>
  <si>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</si>
  <si>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</si>
  <si>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</si>
  <si>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</si>
  <si>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</si>
  <si>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</si>
  <si>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</si>
  <si>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</si>
  <si>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</si>
  <si>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</si>
  <si>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</si>
  <si>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</si>
  <si>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</si>
  <si>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</si>
  <si>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</si>
  <si>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</si>
  <si>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</si>
  <si>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</si>
  <si>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</si>
  <si>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</si>
  <si>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</si>
  <si>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</si>
  <si>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</si>
  <si>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</si>
  <si>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</si>
  <si>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</si>
  <si>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</si>
  <si>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</si>
  <si>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</si>
  <si>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</si>
  <si>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</si>
  <si>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</si>
  <si>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</si>
  <si>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</si>
  <si>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</si>
  <si>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</si>
  <si>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</si>
  <si>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</si>
  <si>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</si>
  <si>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</si>
  <si>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</si>
  <si>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</si>
  <si>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</si>
  <si>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</si>
  <si>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</si>
  <si>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</si>
  <si>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</si>
  <si>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</si>
  <si>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</si>
  <si>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</si>
  <si>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</si>
  <si>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</si>
  <si>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</si>
  <si>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</si>
  <si>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</si>
  <si>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</si>
  <si>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</si>
  <si>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</si>
  <si>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</si>
  <si>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</si>
  <si>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</si>
  <si>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</si>
  <si>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</si>
  <si>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</si>
  <si>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</si>
  <si>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</si>
  <si>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</si>
  <si>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</si>
  <si>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</si>
  <si>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</si>
  <si>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</si>
  <si>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</si>
  <si>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</si>
  <si>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</si>
  <si>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</si>
  <si>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</si>
  <si>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</si>
  <si>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</si>
  <si>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</si>
  <si>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</si>
  <si>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</si>
  <si>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</si>
  <si>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</si>
  <si>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</si>
  <si>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</si>
  <si>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</si>
  <si>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</si>
  <si>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</si>
  <si>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</si>
  <si>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</si>
  <si>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</si>
  <si>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</si>
  <si>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</si>
  <si>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</si>
  <si>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</si>
  <si>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</si>
  <si>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</si>
  <si>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</si>
  <si>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</si>
  <si>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</si>
  <si>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</si>
  <si>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</si>
  <si>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</si>
  <si>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</si>
  <si>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</si>
  <si>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</si>
  <si>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</si>
  <si>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</si>
  <si>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</si>
  <si>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</si>
  <si>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</si>
  <si>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</si>
  <si>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</si>
  <si>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</si>
  <si>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</si>
  <si>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</si>
  <si>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</si>
  <si>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</si>
  <si>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</si>
  <si>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</si>
  <si>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</si>
  <si>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</si>
  <si>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</si>
  <si>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</si>
  <si>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</si>
  <si>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</si>
  <si>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</si>
  <si>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</si>
  <si>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</si>
  <si>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</si>
  <si>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</si>
  <si>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</si>
  <si>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</si>
  <si>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</si>
  <si>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</si>
  <si>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</si>
  <si>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</si>
  <si>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</si>
  <si>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</si>
  <si>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</si>
  <si>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</si>
  <si>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</si>
  <si>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</si>
  <si>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</si>
  <si>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</si>
  <si>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</si>
  <si>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</si>
  <si>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</si>
  <si>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</si>
  <si>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</si>
  <si>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</si>
  <si>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</si>
  <si>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</si>
  <si>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</si>
  <si>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</si>
  <si>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</si>
  <si>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</si>
  <si>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</si>
  <si>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</si>
  <si>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</si>
  <si>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</si>
  <si>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</si>
  <si>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</si>
  <si>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</si>
  <si>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</si>
  <si>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</si>
  <si>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</si>
  <si>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</si>
  <si>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</si>
  <si>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</si>
  <si>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</si>
  <si>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</si>
  <si>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</si>
  <si>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</si>
  <si>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</si>
  <si>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</si>
  <si>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</si>
  <si>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</si>
  <si>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</si>
  <si>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</si>
  <si>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</si>
  <si>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</si>
  <si>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</si>
  <si>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</si>
  <si>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</si>
  <si>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</si>
  <si>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</si>
  <si>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</si>
  <si>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</si>
  <si>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</si>
  <si>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</si>
  <si>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</si>
  <si>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</si>
  <si>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</si>
  <si>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</si>
  <si>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</si>
  <si>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</si>
  <si>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</si>
  <si>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</si>
  <si>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</si>
  <si>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</si>
  <si>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</si>
  <si>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</si>
  <si>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</si>
  <si>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</si>
  <si>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</si>
  <si>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</si>
  <si>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</si>
  <si>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</si>
  <si>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</si>
  <si>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</si>
  <si>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</si>
  <si>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</si>
  <si>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</si>
  <si>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</si>
  <si>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</si>
  <si>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</si>
  <si>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</si>
  <si>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</si>
  <si>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</si>
  <si>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</si>
  <si>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</si>
  <si>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</si>
  <si>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</si>
  <si>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</si>
  <si>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</si>
  <si>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</si>
  <si>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</si>
  <si>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</si>
  <si>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</si>
  <si>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</si>
  <si>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</si>
  <si>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</si>
  <si>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</si>
  <si>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</si>
  <si>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</si>
  <si>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</si>
  <si>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</si>
  <si>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</si>
  <si>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</si>
  <si>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</si>
  <si>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</si>
  <si>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</si>
  <si>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</si>
  <si>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</si>
  <si>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</si>
  <si>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</si>
  <si>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</si>
  <si>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</si>
  <si>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</si>
  <si>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</si>
  <si>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</si>
  <si>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</si>
  <si>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</si>
  <si>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</si>
  <si>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</si>
  <si>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</si>
  <si>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</si>
  <si>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</si>
  <si>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</si>
  <si>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</si>
  <si>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</si>
  <si>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</si>
  <si>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</si>
  <si>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</si>
  <si>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</si>
  <si>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</si>
  <si>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</si>
  <si>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</si>
  <si>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</si>
  <si>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</si>
  <si>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</si>
  <si>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</si>
  <si>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</si>
  <si>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</si>
  <si>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</si>
  <si>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</si>
  <si>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</si>
  <si>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</si>
  <si>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</si>
  <si>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</si>
  <si>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</si>
  <si>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</si>
  <si>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</si>
  <si>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</si>
  <si>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</si>
  <si>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</si>
  <si>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</si>
  <si>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</si>
  <si>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</si>
  <si>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</si>
  <si>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</si>
  <si>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</si>
  <si>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</si>
  <si>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</si>
  <si>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</si>
  <si>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</si>
  <si>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</si>
  <si>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</si>
  <si>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</si>
  <si>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</si>
  <si>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</si>
  <si>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</si>
  <si>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</si>
  <si>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</si>
  <si>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</si>
  <si>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</si>
  <si>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</si>
  <si>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</si>
  <si>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</si>
  <si>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</si>
  <si>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</si>
  <si>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</si>
  <si>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</si>
  <si>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</si>
  <si>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</si>
  <si>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</si>
  <si>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</si>
  <si>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</si>
  <si>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</si>
  <si>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</si>
  <si>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</si>
  <si>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</si>
  <si>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</si>
  <si>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</si>
  <si>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</si>
  <si>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</si>
  <si>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</si>
  <si>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</si>
  <si>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</si>
  <si>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</si>
  <si>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</si>
  <si>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</si>
  <si>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</si>
  <si>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</si>
  <si>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</si>
  <si>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</si>
  <si>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</si>
  <si>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</si>
  <si>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</si>
  <si>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</si>
  <si>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</si>
  <si>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</si>
  <si>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</si>
  <si>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</si>
  <si>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</si>
  <si>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</si>
  <si>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</si>
  <si>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</si>
  <si>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</si>
  <si>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</si>
  <si>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</si>
  <si>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</si>
  <si>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</si>
  <si>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</si>
  <si>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</si>
  <si>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</si>
  <si>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</si>
  <si>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</si>
  <si>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</si>
  <si>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</si>
  <si>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</si>
  <si>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</si>
  <si>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</si>
  <si>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</si>
  <si>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</si>
  <si>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</si>
  <si>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</si>
  <si>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</si>
  <si>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</si>
  <si>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</si>
  <si>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</si>
  <si>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</si>
  <si>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</si>
  <si>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</si>
  <si>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</si>
  <si>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</si>
  <si>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</si>
  <si>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</si>
  <si>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</si>
  <si>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</si>
  <si>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</si>
  <si>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</si>
  <si>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</si>
  <si>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</si>
  <si>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</si>
  <si>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</si>
  <si>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</si>
  <si>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</si>
  <si>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</si>
  <si>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</si>
  <si>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</si>
  <si>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</si>
  <si>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</si>
  <si>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</si>
  <si>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</si>
  <si>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</si>
  <si>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</si>
  <si>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</si>
  <si>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</si>
  <si>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</si>
  <si>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</si>
  <si>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</si>
  <si>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</si>
  <si>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</si>
  <si>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</si>
  <si>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</si>
  <si>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</si>
  <si>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</si>
  <si>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</si>
  <si>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</si>
  <si>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</si>
  <si>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</si>
  <si>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</si>
  <si>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</si>
  <si>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</si>
  <si>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</si>
  <si>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</si>
  <si>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</si>
  <si>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</si>
  <si>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</si>
  <si>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</si>
  <si>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Tánia Maria S. Abrel</t>
  </si>
  <si>
    <t>Gleissa Jamil Nogueira de Oliveira Ferreira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</si>
  <si>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</si>
  <si>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</si>
  <si>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</si>
  <si>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</si>
  <si>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</si>
  <si>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</si>
  <si>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339.858.201-04</t>
  </si>
  <si>
    <t>032.338.641-59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</si>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</sst>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>
      <alignment vertical="center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4"/>
  <sheetViews>
    <sheetView tabSelected="1" view="pageBreakPreview" topLeftCell="A7" zoomScale="93" zoomScaleNormal="85" zoomScaleSheetLayoutView="93" workbookViewId="0">
      <selection activeCell="B11" sqref="B11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6" t="s">
        <v>446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15" ht="18.75" x14ac:dyDescent="0.3">
      <c r="A2" s="76" t="s">
        <v>487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ht="18.75" x14ac:dyDescent="0.3">
      <c r="A3" s="76" t="s">
        <v>193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5" ht="18.75" x14ac:dyDescent="0.3">
      <c r="A4" s="76" t="s">
        <v>194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6" t="s">
        <v>441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8" t="s">
        <v>442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</row>
    <row r="9" spans="1:15" ht="18" customHeight="1" x14ac:dyDescent="0.25">
      <c r="A9" s="79" t="s">
        <v>491</v>
      </c>
      <c r="B9" s="79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77" t="s">
        <v>8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447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4" t="s">
        <v>199</v>
      </c>
      <c r="C14" s="65"/>
      <c r="D14" s="65"/>
      <c r="E14" s="66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7" t="s">
        <v>200</v>
      </c>
      <c r="C15" s="68"/>
      <c r="D15" s="68"/>
      <c r="E15" s="69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7" t="s">
        <v>201</v>
      </c>
      <c r="C16" s="68"/>
      <c r="D16" s="68"/>
      <c r="E16" s="69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4" t="s">
        <v>199</v>
      </c>
      <c r="C18" s="65"/>
      <c r="D18" s="65"/>
      <c r="E18" s="66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7" t="s">
        <v>478</v>
      </c>
      <c r="C19" s="68"/>
      <c r="D19" s="68"/>
      <c r="E19" s="69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7" t="s">
        <v>202</v>
      </c>
      <c r="C20" s="68"/>
      <c r="D20" s="68"/>
      <c r="E20" s="69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7" t="s">
        <v>203</v>
      </c>
      <c r="C21" s="68"/>
      <c r="D21" s="68"/>
      <c r="E21" s="69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7" t="s">
        <v>204</v>
      </c>
      <c r="C22" s="68"/>
      <c r="D22" s="68"/>
      <c r="E22" s="69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7" t="s">
        <v>205</v>
      </c>
      <c r="C23" s="68"/>
      <c r="D23" s="68"/>
      <c r="E23" s="69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7" t="s">
        <v>206</v>
      </c>
      <c r="C24" s="68"/>
      <c r="D24" s="68"/>
      <c r="E24" s="69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7" t="s">
        <v>207</v>
      </c>
      <c r="C25" s="68"/>
      <c r="D25" s="68"/>
      <c r="E25" s="69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7" t="s">
        <v>208</v>
      </c>
      <c r="C26" s="68"/>
      <c r="D26" s="68"/>
      <c r="E26" s="69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7" t="s">
        <v>209</v>
      </c>
      <c r="C27" s="68"/>
      <c r="D27" s="68"/>
      <c r="E27" s="69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448</v>
      </c>
      <c r="C28" s="40"/>
      <c r="D28" s="39" t="s">
        <v>13</v>
      </c>
      <c r="E28" s="40" t="s">
        <v>449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4" t="s">
        <v>199</v>
      </c>
      <c r="C29" s="65"/>
      <c r="D29" s="65"/>
      <c r="E29" s="66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3" t="s">
        <v>248</v>
      </c>
      <c r="C30" s="74"/>
      <c r="D30" s="74"/>
      <c r="E30" s="75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3" t="s">
        <v>249</v>
      </c>
      <c r="C31" s="74"/>
      <c r="D31" s="74"/>
      <c r="E31" s="75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357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4" t="s">
        <v>199</v>
      </c>
      <c r="C33" s="65"/>
      <c r="D33" s="65"/>
      <c r="E33" s="66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3" t="s">
        <v>240</v>
      </c>
      <c r="C34" s="74"/>
      <c r="D34" s="74"/>
      <c r="E34" s="75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3" t="s">
        <v>422</v>
      </c>
      <c r="C35" s="74"/>
      <c r="D35" s="74"/>
      <c r="E35" s="75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3" t="s">
        <v>238</v>
      </c>
      <c r="C36" s="74"/>
      <c r="D36" s="74"/>
      <c r="E36" s="75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358</v>
      </c>
      <c r="B37" s="40" t="s">
        <v>450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4" t="s">
        <v>199</v>
      </c>
      <c r="C38" s="65"/>
      <c r="D38" s="65"/>
      <c r="E38" s="66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3" t="s">
        <v>423</v>
      </c>
      <c r="C39" s="74"/>
      <c r="D39" s="74"/>
      <c r="E39" s="75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359</v>
      </c>
      <c r="B40" s="40" t="s">
        <v>451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4" t="s">
        <v>199</v>
      </c>
      <c r="C41" s="65"/>
      <c r="D41" s="65"/>
      <c r="E41" s="66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3" t="s">
        <v>295</v>
      </c>
      <c r="C42" s="74"/>
      <c r="D42" s="74"/>
      <c r="E42" s="75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3" t="s">
        <v>294</v>
      </c>
      <c r="C43" s="74"/>
      <c r="D43" s="74"/>
      <c r="E43" s="75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420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4" t="s">
        <v>199</v>
      </c>
      <c r="C45" s="65"/>
      <c r="D45" s="65"/>
      <c r="E45" s="66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0" t="s">
        <v>354</v>
      </c>
      <c r="C46" s="81"/>
      <c r="D46" s="81"/>
      <c r="E46" s="82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0" t="s">
        <v>355</v>
      </c>
      <c r="C47" s="81"/>
      <c r="D47" s="81"/>
      <c r="E47" s="82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361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4" t="s">
        <v>199</v>
      </c>
      <c r="C49" s="65"/>
      <c r="D49" s="65"/>
      <c r="E49" s="66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70" t="s">
        <v>303</v>
      </c>
      <c r="C50" s="71"/>
      <c r="D50" s="71"/>
      <c r="E50" s="7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70" t="s">
        <v>304</v>
      </c>
      <c r="C51" s="71"/>
      <c r="D51" s="71"/>
      <c r="E51" s="7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360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4" t="s">
        <v>199</v>
      </c>
      <c r="C53" s="65"/>
      <c r="D53" s="65"/>
      <c r="E53" s="66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3" t="s">
        <v>244</v>
      </c>
      <c r="C54" s="74"/>
      <c r="D54" s="74"/>
      <c r="E54" s="75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3" t="s">
        <v>243</v>
      </c>
      <c r="C55" s="74"/>
      <c r="D55" s="74"/>
      <c r="E55" s="75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3" t="s">
        <v>245</v>
      </c>
      <c r="C56" s="74"/>
      <c r="D56" s="74"/>
      <c r="E56" s="75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3" t="s">
        <v>246</v>
      </c>
      <c r="C57" s="74"/>
      <c r="D57" s="74"/>
      <c r="E57" s="75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362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4" t="s">
        <v>199</v>
      </c>
      <c r="C59" s="65"/>
      <c r="D59" s="65"/>
      <c r="E59" s="66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3" t="s">
        <v>253</v>
      </c>
      <c r="C60" s="74"/>
      <c r="D60" s="74"/>
      <c r="E60" s="75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3" t="s">
        <v>252</v>
      </c>
      <c r="C61" s="74"/>
      <c r="D61" s="74"/>
      <c r="E61" s="75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3" t="s">
        <v>251</v>
      </c>
      <c r="C62" s="74"/>
      <c r="D62" s="74"/>
      <c r="E62" s="75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3" t="s">
        <v>254</v>
      </c>
      <c r="C63" s="74"/>
      <c r="D63" s="74"/>
      <c r="E63" s="75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363</v>
      </c>
      <c r="B64" s="40" t="s">
        <v>24</v>
      </c>
      <c r="C64" s="40"/>
      <c r="D64" s="39" t="s">
        <v>13</v>
      </c>
      <c r="E64" s="40" t="s">
        <v>366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4" t="s">
        <v>199</v>
      </c>
      <c r="C65" s="65"/>
      <c r="D65" s="65"/>
      <c r="E65" s="66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3" t="s">
        <v>266</v>
      </c>
      <c r="C66" s="74"/>
      <c r="D66" s="74"/>
      <c r="E66" s="75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3" t="s">
        <v>267</v>
      </c>
      <c r="C67" s="74"/>
      <c r="D67" s="74"/>
      <c r="E67" s="75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3" t="s">
        <v>265</v>
      </c>
      <c r="C68" s="74"/>
      <c r="D68" s="74"/>
      <c r="E68" s="75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3" t="s">
        <v>268</v>
      </c>
      <c r="C69" s="74"/>
      <c r="D69" s="74"/>
      <c r="E69" s="75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364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4" t="s">
        <v>199</v>
      </c>
      <c r="C71" s="65"/>
      <c r="D71" s="65"/>
      <c r="E71" s="66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3" t="s">
        <v>242</v>
      </c>
      <c r="C72" s="74"/>
      <c r="D72" s="74"/>
      <c r="E72" s="75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3" t="s">
        <v>241</v>
      </c>
      <c r="C73" s="74"/>
      <c r="D73" s="74"/>
      <c r="E73" s="75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365</v>
      </c>
      <c r="B74" s="40" t="s">
        <v>452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4" t="s">
        <v>199</v>
      </c>
      <c r="C75" s="65"/>
      <c r="D75" s="65"/>
      <c r="E75" s="66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7" t="s">
        <v>430</v>
      </c>
      <c r="C76" s="68"/>
      <c r="D76" s="68"/>
      <c r="E76" s="69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7" t="s">
        <v>322</v>
      </c>
      <c r="C77" s="68"/>
      <c r="D77" s="68"/>
      <c r="E77" s="69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453</v>
      </c>
      <c r="C78" s="51"/>
      <c r="D78" s="50" t="s">
        <v>13</v>
      </c>
      <c r="E78" s="51" t="s">
        <v>454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4" t="s">
        <v>199</v>
      </c>
      <c r="C79" s="65"/>
      <c r="D79" s="65"/>
      <c r="E79" s="66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70" t="s">
        <v>240</v>
      </c>
      <c r="C80" s="71"/>
      <c r="D80" s="71"/>
      <c r="E80" s="7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70" t="s">
        <v>422</v>
      </c>
      <c r="C81" s="71"/>
      <c r="D81" s="71"/>
      <c r="E81" s="7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70" t="s">
        <v>479</v>
      </c>
      <c r="C82" s="71"/>
      <c r="D82" s="71"/>
      <c r="E82" s="7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7" t="s">
        <v>27</v>
      </c>
      <c r="B83" s="88"/>
      <c r="C83" s="88"/>
      <c r="D83" s="88"/>
      <c r="E83" s="89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0"/>
      <c r="B84" s="90"/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1"/>
    </row>
    <row r="85" spans="1:15" hidden="1" x14ac:dyDescent="0.25">
      <c r="A85" s="83" t="s">
        <v>28</v>
      </c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3" t="s">
        <v>30</v>
      </c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</row>
    <row r="90" spans="1:15" s="28" customFormat="1" hidden="1" x14ac:dyDescent="0.25">
      <c r="A90" s="39" t="s">
        <v>367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4" t="s">
        <v>199</v>
      </c>
      <c r="C91" s="65"/>
      <c r="D91" s="65"/>
      <c r="E91" s="66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4" t="s">
        <v>216</v>
      </c>
      <c r="C92" s="85"/>
      <c r="D92" s="85"/>
      <c r="E92" s="86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3" t="s">
        <v>214</v>
      </c>
      <c r="C93" s="74"/>
      <c r="D93" s="74"/>
      <c r="E93" s="75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3" t="s">
        <v>215</v>
      </c>
      <c r="C94" s="74"/>
      <c r="D94" s="74"/>
      <c r="E94" s="75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3" t="s">
        <v>424</v>
      </c>
      <c r="C95" s="74"/>
      <c r="D95" s="74"/>
      <c r="E95" s="75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4" t="s">
        <v>217</v>
      </c>
      <c r="C96" s="85"/>
      <c r="D96" s="85"/>
      <c r="E96" s="86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2" t="s">
        <v>32</v>
      </c>
      <c r="B99" s="92"/>
      <c r="C99" s="92"/>
      <c r="D99" s="92"/>
      <c r="E99" s="92"/>
      <c r="F99" s="92"/>
      <c r="G99" s="92"/>
      <c r="H99" s="92"/>
      <c r="I99" s="92"/>
      <c r="J99" s="92"/>
      <c r="K99" s="92"/>
      <c r="L99" s="92"/>
      <c r="M99" s="92"/>
      <c r="N99" s="92"/>
      <c r="O99" s="92"/>
    </row>
    <row r="100" spans="1:15" s="28" customFormat="1" ht="24" hidden="1" x14ac:dyDescent="0.25">
      <c r="A100" s="39" t="s">
        <v>368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4" t="s">
        <v>199</v>
      </c>
      <c r="C101" s="65"/>
      <c r="D101" s="65"/>
      <c r="E101" s="66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3" t="s">
        <v>220</v>
      </c>
      <c r="C102" s="74"/>
      <c r="D102" s="74"/>
      <c r="E102" s="75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3" t="s">
        <v>221</v>
      </c>
      <c r="C103" s="74"/>
      <c r="D103" s="74"/>
      <c r="E103" s="75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3" t="s">
        <v>219</v>
      </c>
      <c r="C104" s="74"/>
      <c r="D104" s="74"/>
      <c r="E104" s="75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3" t="s">
        <v>218</v>
      </c>
      <c r="C105" s="74"/>
      <c r="D105" s="74"/>
      <c r="E105" s="75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2" t="s">
        <v>34</v>
      </c>
      <c r="B108" s="92"/>
      <c r="C108" s="92"/>
      <c r="D108" s="92"/>
      <c r="E108" s="92"/>
      <c r="F108" s="92"/>
      <c r="G108" s="92"/>
      <c r="H108" s="92"/>
      <c r="I108" s="92"/>
      <c r="J108" s="92"/>
      <c r="K108" s="92"/>
      <c r="L108" s="92"/>
      <c r="M108" s="92"/>
      <c r="N108" s="92"/>
      <c r="O108" s="92"/>
    </row>
    <row r="109" spans="1:15" s="28" customFormat="1" hidden="1" x14ac:dyDescent="0.25">
      <c r="A109" s="39" t="s">
        <v>369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4" t="s">
        <v>199</v>
      </c>
      <c r="C110" s="65"/>
      <c r="D110" s="65"/>
      <c r="E110" s="66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3" t="s">
        <v>282</v>
      </c>
      <c r="C111" s="74"/>
      <c r="D111" s="74"/>
      <c r="E111" s="75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3" t="s">
        <v>281</v>
      </c>
      <c r="C112" s="74"/>
      <c r="D112" s="74"/>
      <c r="E112" s="75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3" t="s">
        <v>283</v>
      </c>
      <c r="C113" s="74"/>
      <c r="D113" s="74"/>
      <c r="E113" s="75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3" t="s">
        <v>280</v>
      </c>
      <c r="C114" s="74"/>
      <c r="D114" s="74"/>
      <c r="E114" s="75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370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4" t="s">
        <v>199</v>
      </c>
      <c r="C116" s="65"/>
      <c r="D116" s="65"/>
      <c r="E116" s="66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3" t="s">
        <v>289</v>
      </c>
      <c r="C117" s="74"/>
      <c r="D117" s="74"/>
      <c r="E117" s="75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3" t="s">
        <v>291</v>
      </c>
      <c r="C118" s="74"/>
      <c r="D118" s="74"/>
      <c r="E118" s="75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3" t="s">
        <v>292</v>
      </c>
      <c r="C119" s="74"/>
      <c r="D119" s="74"/>
      <c r="E119" s="75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3" t="s">
        <v>290</v>
      </c>
      <c r="C120" s="74"/>
      <c r="D120" s="74"/>
      <c r="E120" s="75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92" t="s">
        <v>36</v>
      </c>
      <c r="B123" s="92"/>
      <c r="C123" s="92"/>
      <c r="D123" s="92"/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</row>
    <row r="124" spans="1:15" s="28" customFormat="1" hidden="1" x14ac:dyDescent="0.25">
      <c r="A124" s="39" t="s">
        <v>371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4" t="s">
        <v>199</v>
      </c>
      <c r="C125" s="65"/>
      <c r="D125" s="65"/>
      <c r="E125" s="66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3" t="s">
        <v>310</v>
      </c>
      <c r="C126" s="74"/>
      <c r="D126" s="74"/>
      <c r="E126" s="75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3" t="s">
        <v>308</v>
      </c>
      <c r="C127" s="74"/>
      <c r="D127" s="74"/>
      <c r="E127" s="75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3" t="s">
        <v>307</v>
      </c>
      <c r="C128" s="74"/>
      <c r="D128" s="74"/>
      <c r="E128" s="75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3" t="s">
        <v>309</v>
      </c>
      <c r="C129" s="74"/>
      <c r="D129" s="74"/>
      <c r="E129" s="75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372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4" t="s">
        <v>199</v>
      </c>
      <c r="C131" s="65"/>
      <c r="D131" s="65"/>
      <c r="E131" s="66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3" t="s">
        <v>425</v>
      </c>
      <c r="C132" s="74"/>
      <c r="D132" s="74"/>
      <c r="E132" s="75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3" t="s">
        <v>273</v>
      </c>
      <c r="C133" s="74"/>
      <c r="D133" s="74"/>
      <c r="E133" s="75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3" t="s">
        <v>272</v>
      </c>
      <c r="C134" s="74"/>
      <c r="D134" s="74"/>
      <c r="E134" s="75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3" t="s">
        <v>274</v>
      </c>
      <c r="C135" s="74"/>
      <c r="D135" s="74"/>
      <c r="E135" s="75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3" t="s">
        <v>275</v>
      </c>
      <c r="C136" s="74"/>
      <c r="D136" s="74"/>
      <c r="E136" s="75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373</v>
      </c>
      <c r="B137" s="40" t="s">
        <v>455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4" t="s">
        <v>199</v>
      </c>
      <c r="C138" s="65"/>
      <c r="D138" s="65"/>
      <c r="E138" s="66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4" t="s">
        <v>236</v>
      </c>
      <c r="C139" s="85"/>
      <c r="D139" s="85"/>
      <c r="E139" s="86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3" t="s">
        <v>226</v>
      </c>
      <c r="C140" s="74"/>
      <c r="D140" s="74"/>
      <c r="E140" s="75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3" t="s">
        <v>227</v>
      </c>
      <c r="C141" s="74"/>
      <c r="D141" s="74"/>
      <c r="E141" s="75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3" t="s">
        <v>228</v>
      </c>
      <c r="C142" s="74"/>
      <c r="D142" s="74"/>
      <c r="E142" s="75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3" t="s">
        <v>237</v>
      </c>
      <c r="C143" s="74"/>
      <c r="D143" s="74"/>
      <c r="E143" s="75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3" t="s">
        <v>229</v>
      </c>
      <c r="C144" s="74"/>
      <c r="D144" s="74"/>
      <c r="E144" s="75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3" t="s">
        <v>230</v>
      </c>
      <c r="C145" s="74"/>
      <c r="D145" s="74"/>
      <c r="E145" s="75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3" t="s">
        <v>231</v>
      </c>
      <c r="C146" s="74"/>
      <c r="D146" s="74"/>
      <c r="E146" s="75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3" t="s">
        <v>232</v>
      </c>
      <c r="C147" s="74"/>
      <c r="D147" s="74"/>
      <c r="E147" s="75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4" t="s">
        <v>234</v>
      </c>
      <c r="C148" s="85"/>
      <c r="D148" s="85"/>
      <c r="E148" s="86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3" t="s">
        <v>233</v>
      </c>
      <c r="C149" s="74"/>
      <c r="D149" s="74"/>
      <c r="E149" s="75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3" t="s">
        <v>235</v>
      </c>
      <c r="C150" s="74"/>
      <c r="D150" s="74"/>
      <c r="E150" s="75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3" t="s">
        <v>223</v>
      </c>
      <c r="C151" s="74"/>
      <c r="D151" s="74"/>
      <c r="E151" s="75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3" t="s">
        <v>225</v>
      </c>
      <c r="C152" s="74"/>
      <c r="D152" s="74"/>
      <c r="E152" s="75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3" t="s">
        <v>224</v>
      </c>
      <c r="C153" s="74"/>
      <c r="D153" s="74"/>
      <c r="E153" s="75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374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4" t="s">
        <v>199</v>
      </c>
      <c r="C162" s="65"/>
      <c r="D162" s="65"/>
      <c r="E162" s="66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3" t="s">
        <v>270</v>
      </c>
      <c r="C163" s="74"/>
      <c r="D163" s="74"/>
      <c r="E163" s="75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375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4" t="s">
        <v>199</v>
      </c>
      <c r="C165" s="65"/>
      <c r="D165" s="65"/>
      <c r="E165" s="66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3" t="s">
        <v>321</v>
      </c>
      <c r="C166" s="74"/>
      <c r="D166" s="74"/>
      <c r="E166" s="75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376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4" t="s">
        <v>199</v>
      </c>
      <c r="C169" s="65"/>
      <c r="D169" s="65"/>
      <c r="E169" s="66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0" t="s">
        <v>326</v>
      </c>
      <c r="C170" s="81"/>
      <c r="D170" s="81"/>
      <c r="E170" s="82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3" t="s">
        <v>324</v>
      </c>
      <c r="C171" s="74"/>
      <c r="D171" s="74"/>
      <c r="E171" s="75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3" t="s">
        <v>331</v>
      </c>
      <c r="C172" s="74"/>
      <c r="D172" s="74"/>
      <c r="E172" s="75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3" t="s">
        <v>327</v>
      </c>
      <c r="C173" s="74"/>
      <c r="D173" s="74"/>
      <c r="E173" s="75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3" t="s">
        <v>325</v>
      </c>
      <c r="C174" s="74"/>
      <c r="D174" s="74"/>
      <c r="E174" s="75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3" t="s">
        <v>328</v>
      </c>
      <c r="C175" s="74"/>
      <c r="D175" s="74"/>
      <c r="E175" s="75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3" t="s">
        <v>323</v>
      </c>
      <c r="C176" s="74"/>
      <c r="D176" s="74"/>
      <c r="E176" s="75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3" t="s">
        <v>330</v>
      </c>
      <c r="C177" s="74"/>
      <c r="D177" s="74"/>
      <c r="E177" s="75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3" t="s">
        <v>426</v>
      </c>
      <c r="C178" s="74"/>
      <c r="D178" s="74"/>
      <c r="E178" s="75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3" t="s">
        <v>429</v>
      </c>
      <c r="C179" s="74"/>
      <c r="D179" s="74"/>
      <c r="E179" s="75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3" t="s">
        <v>427</v>
      </c>
      <c r="C180" s="74"/>
      <c r="D180" s="74"/>
      <c r="E180" s="75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3" t="s">
        <v>332</v>
      </c>
      <c r="C181" s="74"/>
      <c r="D181" s="74"/>
      <c r="E181" s="75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3" t="s">
        <v>333</v>
      </c>
      <c r="C182" s="74"/>
      <c r="D182" s="74"/>
      <c r="E182" s="75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3" t="s">
        <v>428</v>
      </c>
      <c r="C183" s="74"/>
      <c r="D183" s="74"/>
      <c r="E183" s="75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3" t="s">
        <v>329</v>
      </c>
      <c r="C184" s="74"/>
      <c r="D184" s="74"/>
      <c r="E184" s="75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377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4" t="s">
        <v>199</v>
      </c>
      <c r="C186" s="65"/>
      <c r="D186" s="65"/>
      <c r="E186" s="66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3" t="s">
        <v>334</v>
      </c>
      <c r="C187" s="74"/>
      <c r="D187" s="74"/>
      <c r="E187" s="75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3" t="s">
        <v>335</v>
      </c>
      <c r="C188" s="74"/>
      <c r="D188" s="74"/>
      <c r="E188" s="75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3" t="s">
        <v>336</v>
      </c>
      <c r="C189" s="74"/>
      <c r="D189" s="74"/>
      <c r="E189" s="75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3" t="s">
        <v>337</v>
      </c>
      <c r="C190" s="74"/>
      <c r="D190" s="74"/>
      <c r="E190" s="75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3" t="s">
        <v>338</v>
      </c>
      <c r="C191" s="74"/>
      <c r="D191" s="74"/>
      <c r="E191" s="75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3" t="s">
        <v>339</v>
      </c>
      <c r="C192" s="74"/>
      <c r="D192" s="74"/>
      <c r="E192" s="75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3" t="s">
        <v>340</v>
      </c>
      <c r="C193" s="74"/>
      <c r="D193" s="74"/>
      <c r="E193" s="75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3" t="s">
        <v>341</v>
      </c>
      <c r="C194" s="74"/>
      <c r="D194" s="74"/>
      <c r="E194" s="75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3" t="s">
        <v>342</v>
      </c>
      <c r="C195" s="74"/>
      <c r="D195" s="74"/>
      <c r="E195" s="75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3" t="s">
        <v>343</v>
      </c>
      <c r="C196" s="74"/>
      <c r="D196" s="74"/>
      <c r="E196" s="75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3" t="s">
        <v>344</v>
      </c>
      <c r="C197" s="74"/>
      <c r="D197" s="74"/>
      <c r="E197" s="75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3" t="s">
        <v>345</v>
      </c>
      <c r="C198" s="74"/>
      <c r="D198" s="74"/>
      <c r="E198" s="75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3" t="s">
        <v>346</v>
      </c>
      <c r="C199" s="74"/>
      <c r="D199" s="74"/>
      <c r="E199" s="75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3" t="s">
        <v>347</v>
      </c>
      <c r="C200" s="74"/>
      <c r="D200" s="74"/>
      <c r="E200" s="75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3" t="s">
        <v>348</v>
      </c>
      <c r="C201" s="74"/>
      <c r="D201" s="74"/>
      <c r="E201" s="75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3" t="s">
        <v>349</v>
      </c>
      <c r="C202" s="74"/>
      <c r="D202" s="74"/>
      <c r="E202" s="75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3" t="s">
        <v>350</v>
      </c>
      <c r="C203" s="74"/>
      <c r="D203" s="74"/>
      <c r="E203" s="75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3" t="s">
        <v>351</v>
      </c>
      <c r="C204" s="74"/>
      <c r="D204" s="74"/>
      <c r="E204" s="75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3" t="s">
        <v>352</v>
      </c>
      <c r="C205" s="74"/>
      <c r="D205" s="74"/>
      <c r="E205" s="75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70" t="s">
        <v>353</v>
      </c>
      <c r="C206" s="71"/>
      <c r="D206" s="71"/>
      <c r="E206" s="7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378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4" t="s">
        <v>199</v>
      </c>
      <c r="C208" s="65"/>
      <c r="D208" s="65"/>
      <c r="E208" s="66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3" t="s">
        <v>247</v>
      </c>
      <c r="C209" s="74"/>
      <c r="D209" s="74"/>
      <c r="E209" s="75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379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4" t="s">
        <v>199</v>
      </c>
      <c r="C211" s="65"/>
      <c r="D211" s="65"/>
      <c r="E211" s="66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3" t="s">
        <v>212</v>
      </c>
      <c r="C212" s="74"/>
      <c r="D212" s="74"/>
      <c r="E212" s="75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380</v>
      </c>
      <c r="B217" s="40" t="s">
        <v>75</v>
      </c>
      <c r="C217" s="40"/>
      <c r="D217" s="39" t="s">
        <v>10</v>
      </c>
      <c r="E217" s="40" t="s">
        <v>381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4" t="s">
        <v>199</v>
      </c>
      <c r="C218" s="65"/>
      <c r="D218" s="65"/>
      <c r="E218" s="66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3" t="s">
        <v>264</v>
      </c>
      <c r="C219" s="74"/>
      <c r="D219" s="74"/>
      <c r="E219" s="75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382</v>
      </c>
      <c r="B223" s="40" t="s">
        <v>82</v>
      </c>
      <c r="C223" s="40"/>
      <c r="D223" s="39" t="s">
        <v>10</v>
      </c>
      <c r="E223" s="40" t="s">
        <v>393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4" t="s">
        <v>199</v>
      </c>
      <c r="C224" s="65"/>
      <c r="D224" s="65"/>
      <c r="E224" s="66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3" t="s">
        <v>250</v>
      </c>
      <c r="C225" s="74"/>
      <c r="D225" s="74"/>
      <c r="E225" s="75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383</v>
      </c>
      <c r="B228" s="40" t="s">
        <v>87</v>
      </c>
      <c r="C228" s="40"/>
      <c r="D228" s="39" t="s">
        <v>10</v>
      </c>
      <c r="E228" s="40" t="s">
        <v>456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4" t="s">
        <v>199</v>
      </c>
      <c r="C229" s="65"/>
      <c r="D229" s="65"/>
      <c r="E229" s="66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3" t="s">
        <v>293</v>
      </c>
      <c r="C230" s="74"/>
      <c r="D230" s="74"/>
      <c r="E230" s="75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x14ac:dyDescent="0.25">
      <c r="A232" s="39" t="s">
        <v>384</v>
      </c>
      <c r="B232" s="40" t="s">
        <v>90</v>
      </c>
      <c r="C232" s="40"/>
      <c r="D232" s="39" t="s">
        <v>10</v>
      </c>
      <c r="E232" s="40" t="s">
        <v>91</v>
      </c>
      <c r="F232" s="39">
        <f t="shared" ref="F232:O232" si="39">SUM(F233:F235)</f>
        <v>2</v>
      </c>
      <c r="G232" s="39">
        <f t="shared" si="39"/>
        <v>0</v>
      </c>
      <c r="H232" s="39">
        <f t="shared" si="39"/>
        <v>0</v>
      </c>
      <c r="I232" s="39">
        <f t="shared" si="39"/>
        <v>0</v>
      </c>
      <c r="J232" s="39">
        <f t="shared" si="39"/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 t="shared" si="39"/>
        <v>7778.82</v>
      </c>
    </row>
    <row r="233" spans="1:15" s="3" customFormat="1" x14ac:dyDescent="0.25">
      <c r="A233" s="20" t="s">
        <v>1</v>
      </c>
      <c r="B233" s="64" t="s">
        <v>199</v>
      </c>
      <c r="C233" s="65"/>
      <c r="D233" s="65"/>
      <c r="E233" s="66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x14ac:dyDescent="0.25">
      <c r="A234" s="19" t="s">
        <v>10</v>
      </c>
      <c r="B234" s="60" t="s">
        <v>481</v>
      </c>
      <c r="C234" s="62" t="s">
        <v>489</v>
      </c>
      <c r="D234" s="60"/>
      <c r="E234" s="60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3889.41</v>
      </c>
    </row>
    <row r="235" spans="1:15" s="3" customFormat="1" x14ac:dyDescent="0.25">
      <c r="A235" s="19" t="s">
        <v>10</v>
      </c>
      <c r="B235" s="61" t="s">
        <v>482</v>
      </c>
      <c r="C235" s="63" t="s">
        <v>490</v>
      </c>
      <c r="D235" s="61"/>
      <c r="E235" s="61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3889.41</v>
      </c>
    </row>
    <row r="236" spans="1:15" s="3" customFormat="1" hidden="1" x14ac:dyDescent="0.25">
      <c r="A236" s="19"/>
      <c r="B236" s="18" t="s">
        <v>92</v>
      </c>
      <c r="C236" s="18"/>
      <c r="D236" s="19" t="s">
        <v>10</v>
      </c>
      <c r="E236" s="18" t="s">
        <v>93</v>
      </c>
      <c r="F236" s="20"/>
      <c r="G236" s="20"/>
      <c r="H236" s="20"/>
      <c r="I236" s="20"/>
      <c r="J236" s="20" t="s">
        <v>12</v>
      </c>
      <c r="K236" s="20" t="s">
        <v>12</v>
      </c>
      <c r="L236" s="20" t="s">
        <v>12</v>
      </c>
      <c r="M236" s="20" t="s">
        <v>12</v>
      </c>
      <c r="N236" s="20" t="s">
        <v>12</v>
      </c>
      <c r="O236" s="21"/>
    </row>
    <row r="237" spans="1:15" s="28" customFormat="1" hidden="1" x14ac:dyDescent="0.25">
      <c r="A237" s="39" t="s">
        <v>385</v>
      </c>
      <c r="B237" s="40" t="s">
        <v>457</v>
      </c>
      <c r="C237" s="40"/>
      <c r="D237" s="39" t="s">
        <v>10</v>
      </c>
      <c r="E237" s="40" t="s">
        <v>94</v>
      </c>
      <c r="F237" s="39">
        <f>SUM(F238:F242)</f>
        <v>1</v>
      </c>
      <c r="G237" s="39"/>
      <c r="H237" s="39"/>
      <c r="I237" s="39"/>
      <c r="J237" s="39">
        <f t="shared" ref="J237:N237" si="40">SUM(J238:J243)</f>
        <v>0</v>
      </c>
      <c r="K237" s="39">
        <f t="shared" si="40"/>
        <v>0</v>
      </c>
      <c r="L237" s="39">
        <f t="shared" si="40"/>
        <v>0</v>
      </c>
      <c r="M237" s="39">
        <f t="shared" si="40"/>
        <v>0</v>
      </c>
      <c r="N237" s="39">
        <f t="shared" si="40"/>
        <v>0</v>
      </c>
      <c r="O237" s="41">
        <f>SUM(O238:O242)</f>
        <v>2600.59</v>
      </c>
    </row>
    <row r="238" spans="1:15" s="3" customFormat="1" hidden="1" x14ac:dyDescent="0.25">
      <c r="A238" s="20" t="s">
        <v>1</v>
      </c>
      <c r="B238" s="64" t="s">
        <v>199</v>
      </c>
      <c r="C238" s="65"/>
      <c r="D238" s="65"/>
      <c r="E238" s="66"/>
      <c r="F238" s="20"/>
      <c r="G238" s="20"/>
      <c r="H238" s="20"/>
      <c r="I238" s="20"/>
      <c r="J238" s="20"/>
      <c r="K238" s="20"/>
      <c r="L238" s="20"/>
      <c r="M238" s="20"/>
      <c r="N238" s="20"/>
      <c r="O238" s="21"/>
    </row>
    <row r="239" spans="1:15" s="3" customFormat="1" hidden="1" x14ac:dyDescent="0.25">
      <c r="A239" s="19" t="s">
        <v>10</v>
      </c>
      <c r="B239" s="73" t="s">
        <v>259</v>
      </c>
      <c r="C239" s="74"/>
      <c r="D239" s="74"/>
      <c r="E239" s="75"/>
      <c r="F239" s="20">
        <v>1</v>
      </c>
      <c r="G239" s="20"/>
      <c r="H239" s="20"/>
      <c r="I239" s="20"/>
      <c r="J239" s="20"/>
      <c r="K239" s="20"/>
      <c r="L239" s="20"/>
      <c r="M239" s="20"/>
      <c r="N239" s="20"/>
      <c r="O239" s="30">
        <v>2600.59</v>
      </c>
    </row>
    <row r="240" spans="1:15" s="3" customFormat="1" hidden="1" x14ac:dyDescent="0.25">
      <c r="A240" s="19"/>
      <c r="B240" s="18" t="s">
        <v>95</v>
      </c>
      <c r="C240" s="18"/>
      <c r="D240" s="19" t="s">
        <v>10</v>
      </c>
      <c r="E240" s="18" t="s">
        <v>96</v>
      </c>
      <c r="F240" s="20"/>
      <c r="G240" s="20"/>
      <c r="H240" s="20"/>
      <c r="I240" s="20"/>
      <c r="J240" s="20" t="s">
        <v>12</v>
      </c>
      <c r="K240" s="20" t="s">
        <v>12</v>
      </c>
      <c r="L240" s="20" t="s">
        <v>12</v>
      </c>
      <c r="M240" s="20" t="s">
        <v>12</v>
      </c>
      <c r="N240" s="20" t="s">
        <v>12</v>
      </c>
      <c r="O240" s="21"/>
    </row>
    <row r="241" spans="1:15" s="3" customFormat="1" hidden="1" x14ac:dyDescent="0.25">
      <c r="A241" s="19"/>
      <c r="B241" s="18" t="s">
        <v>97</v>
      </c>
      <c r="C241" s="18"/>
      <c r="D241" s="19" t="s">
        <v>10</v>
      </c>
      <c r="E241" s="18" t="s">
        <v>98</v>
      </c>
      <c r="F241" s="20"/>
      <c r="G241" s="20"/>
      <c r="H241" s="20"/>
      <c r="I241" s="20"/>
      <c r="J241" s="20" t="s">
        <v>12</v>
      </c>
      <c r="K241" s="20" t="s">
        <v>12</v>
      </c>
      <c r="L241" s="20" t="s">
        <v>12</v>
      </c>
      <c r="M241" s="20" t="s">
        <v>12</v>
      </c>
      <c r="N241" s="20" t="s">
        <v>12</v>
      </c>
      <c r="O241" s="21"/>
    </row>
    <row r="242" spans="1:15" s="3" customFormat="1" hidden="1" x14ac:dyDescent="0.25">
      <c r="A242" s="19"/>
      <c r="B242" s="18" t="s">
        <v>99</v>
      </c>
      <c r="C242" s="18"/>
      <c r="D242" s="19" t="s">
        <v>10</v>
      </c>
      <c r="E242" s="18" t="s">
        <v>100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101</v>
      </c>
      <c r="C243" s="18"/>
      <c r="D243" s="19" t="s">
        <v>10</v>
      </c>
      <c r="E243" s="18" t="s">
        <v>102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28" customFormat="1" hidden="1" x14ac:dyDescent="0.25">
      <c r="A244" s="39" t="s">
        <v>386</v>
      </c>
      <c r="B244" s="40" t="s">
        <v>103</v>
      </c>
      <c r="C244" s="40"/>
      <c r="D244" s="39" t="s">
        <v>10</v>
      </c>
      <c r="E244" s="40" t="s">
        <v>104</v>
      </c>
      <c r="F244" s="39">
        <f>SUM(F245:F246)</f>
        <v>1</v>
      </c>
      <c r="G244" s="39"/>
      <c r="H244" s="39"/>
      <c r="I244" s="39"/>
      <c r="J244" s="39">
        <f t="shared" ref="J244:N244" si="41">SUM(J245:J250)</f>
        <v>0</v>
      </c>
      <c r="K244" s="39">
        <f t="shared" si="41"/>
        <v>0</v>
      </c>
      <c r="L244" s="39">
        <f t="shared" si="41"/>
        <v>0</v>
      </c>
      <c r="M244" s="39">
        <f t="shared" si="41"/>
        <v>0</v>
      </c>
      <c r="N244" s="39">
        <f t="shared" si="41"/>
        <v>0</v>
      </c>
      <c r="O244" s="41">
        <f>SUM(O245:O246)</f>
        <v>2600.59</v>
      </c>
    </row>
    <row r="245" spans="1:15" s="3" customFormat="1" hidden="1" x14ac:dyDescent="0.25">
      <c r="A245" s="20" t="s">
        <v>1</v>
      </c>
      <c r="B245" s="64" t="s">
        <v>199</v>
      </c>
      <c r="C245" s="65"/>
      <c r="D245" s="65"/>
      <c r="E245" s="66"/>
      <c r="F245" s="20"/>
      <c r="G245" s="20"/>
      <c r="H245" s="20"/>
      <c r="I245" s="20"/>
      <c r="J245" s="20"/>
      <c r="K245" s="20"/>
      <c r="L245" s="20"/>
      <c r="M245" s="20"/>
      <c r="N245" s="20"/>
      <c r="O245" s="21"/>
    </row>
    <row r="246" spans="1:15" s="3" customFormat="1" hidden="1" x14ac:dyDescent="0.25">
      <c r="A246" s="19" t="s">
        <v>10</v>
      </c>
      <c r="B246" s="73" t="s">
        <v>213</v>
      </c>
      <c r="C246" s="74"/>
      <c r="D246" s="74"/>
      <c r="E246" s="75"/>
      <c r="F246" s="20">
        <v>1</v>
      </c>
      <c r="G246" s="20"/>
      <c r="H246" s="20"/>
      <c r="I246" s="20"/>
      <c r="J246" s="20"/>
      <c r="K246" s="20"/>
      <c r="L246" s="20"/>
      <c r="M246" s="20"/>
      <c r="N246" s="20"/>
      <c r="O246" s="30">
        <v>2600.59</v>
      </c>
    </row>
    <row r="247" spans="1:15" s="3" customFormat="1" hidden="1" x14ac:dyDescent="0.25">
      <c r="A247" s="19"/>
      <c r="B247" s="18" t="s">
        <v>105</v>
      </c>
      <c r="C247" s="18"/>
      <c r="D247" s="19" t="s">
        <v>10</v>
      </c>
      <c r="E247" s="18" t="s">
        <v>60</v>
      </c>
      <c r="F247" s="20"/>
      <c r="G247" s="20"/>
      <c r="H247" s="20"/>
      <c r="I247" s="20"/>
      <c r="J247" s="20" t="s">
        <v>12</v>
      </c>
      <c r="K247" s="20" t="s">
        <v>12</v>
      </c>
      <c r="L247" s="20" t="s">
        <v>12</v>
      </c>
      <c r="M247" s="20" t="s">
        <v>12</v>
      </c>
      <c r="N247" s="20" t="s">
        <v>12</v>
      </c>
      <c r="O247" s="21"/>
    </row>
    <row r="248" spans="1:15" s="3" customFormat="1" hidden="1" x14ac:dyDescent="0.25">
      <c r="A248" s="19"/>
      <c r="B248" s="18" t="s">
        <v>106</v>
      </c>
      <c r="C248" s="18"/>
      <c r="D248" s="19" t="s">
        <v>10</v>
      </c>
      <c r="E248" s="18" t="s">
        <v>107</v>
      </c>
      <c r="F248" s="20"/>
      <c r="G248" s="20"/>
      <c r="H248" s="20"/>
      <c r="I248" s="20"/>
      <c r="J248" s="20" t="s">
        <v>12</v>
      </c>
      <c r="K248" s="20" t="s">
        <v>12</v>
      </c>
      <c r="L248" s="20" t="s">
        <v>12</v>
      </c>
      <c r="M248" s="20" t="s">
        <v>12</v>
      </c>
      <c r="N248" s="20" t="s">
        <v>12</v>
      </c>
      <c r="O248" s="21"/>
    </row>
    <row r="249" spans="1:15" s="28" customFormat="1" hidden="1" x14ac:dyDescent="0.25">
      <c r="A249" s="39" t="s">
        <v>387</v>
      </c>
      <c r="B249" s="40" t="s">
        <v>108</v>
      </c>
      <c r="C249" s="40"/>
      <c r="D249" s="39" t="s">
        <v>10</v>
      </c>
      <c r="E249" s="40" t="s">
        <v>458</v>
      </c>
      <c r="F249" s="39">
        <f>SUM(F250:F251)</f>
        <v>1</v>
      </c>
      <c r="G249" s="39"/>
      <c r="H249" s="39"/>
      <c r="I249" s="39"/>
      <c r="J249" s="39">
        <f t="shared" ref="J249:N249" si="42">SUM(J250:J255)</f>
        <v>0</v>
      </c>
      <c r="K249" s="39">
        <f t="shared" si="42"/>
        <v>0</v>
      </c>
      <c r="L249" s="39">
        <f t="shared" si="42"/>
        <v>0</v>
      </c>
      <c r="M249" s="39">
        <f t="shared" si="42"/>
        <v>0</v>
      </c>
      <c r="N249" s="39">
        <f t="shared" si="42"/>
        <v>0</v>
      </c>
      <c r="O249" s="41">
        <f>SUM(O250:O251)</f>
        <v>2600.59</v>
      </c>
    </row>
    <row r="250" spans="1:15" s="3" customFormat="1" hidden="1" x14ac:dyDescent="0.25">
      <c r="A250" s="20" t="s">
        <v>1</v>
      </c>
      <c r="B250" s="64" t="s">
        <v>199</v>
      </c>
      <c r="C250" s="65"/>
      <c r="D250" s="65"/>
      <c r="E250" s="66"/>
      <c r="F250" s="20"/>
      <c r="G250" s="20"/>
      <c r="H250" s="20"/>
      <c r="I250" s="20"/>
      <c r="J250" s="20"/>
      <c r="K250" s="20"/>
      <c r="L250" s="20"/>
      <c r="M250" s="20"/>
      <c r="N250" s="20"/>
      <c r="O250" s="21"/>
    </row>
    <row r="251" spans="1:15" s="3" customFormat="1" hidden="1" x14ac:dyDescent="0.25">
      <c r="A251" s="19" t="s">
        <v>10</v>
      </c>
      <c r="B251" s="73" t="s">
        <v>260</v>
      </c>
      <c r="C251" s="74"/>
      <c r="D251" s="74"/>
      <c r="E251" s="75"/>
      <c r="F251" s="20">
        <v>1</v>
      </c>
      <c r="G251" s="20"/>
      <c r="H251" s="20"/>
      <c r="I251" s="20"/>
      <c r="J251" s="20"/>
      <c r="K251" s="20"/>
      <c r="L251" s="20"/>
      <c r="M251" s="20"/>
      <c r="N251" s="20"/>
      <c r="O251" s="30">
        <v>2600.59</v>
      </c>
    </row>
    <row r="252" spans="1:15" s="28" customFormat="1" hidden="1" x14ac:dyDescent="0.25">
      <c r="A252" s="39" t="s">
        <v>388</v>
      </c>
      <c r="B252" s="40" t="s">
        <v>109</v>
      </c>
      <c r="C252" s="40"/>
      <c r="D252" s="39" t="s">
        <v>10</v>
      </c>
      <c r="E252" s="40" t="s">
        <v>459</v>
      </c>
      <c r="F252" s="39">
        <f>SUM(F253:F254)</f>
        <v>1</v>
      </c>
      <c r="G252" s="39"/>
      <c r="H252" s="39"/>
      <c r="I252" s="39"/>
      <c r="J252" s="39">
        <f t="shared" ref="J252:N252" si="43">SUM(J253:J258)</f>
        <v>0</v>
      </c>
      <c r="K252" s="39">
        <f t="shared" si="43"/>
        <v>0</v>
      </c>
      <c r="L252" s="39">
        <f t="shared" si="43"/>
        <v>0</v>
      </c>
      <c r="M252" s="39">
        <f t="shared" si="43"/>
        <v>0</v>
      </c>
      <c r="N252" s="39">
        <f t="shared" si="43"/>
        <v>0</v>
      </c>
      <c r="O252" s="41">
        <f>SUM(O253:O254)</f>
        <v>2600.59</v>
      </c>
    </row>
    <row r="253" spans="1:15" s="3" customFormat="1" hidden="1" x14ac:dyDescent="0.25">
      <c r="A253" s="20" t="s">
        <v>1</v>
      </c>
      <c r="B253" s="64" t="s">
        <v>199</v>
      </c>
      <c r="C253" s="65"/>
      <c r="D253" s="65"/>
      <c r="E253" s="66"/>
      <c r="F253" s="20"/>
      <c r="G253" s="20"/>
      <c r="H253" s="20"/>
      <c r="I253" s="20"/>
      <c r="J253" s="20"/>
      <c r="K253" s="20"/>
      <c r="L253" s="20"/>
      <c r="M253" s="20"/>
      <c r="N253" s="20"/>
      <c r="O253" s="21"/>
    </row>
    <row r="254" spans="1:15" s="3" customFormat="1" hidden="1" x14ac:dyDescent="0.25">
      <c r="A254" s="19" t="s">
        <v>10</v>
      </c>
      <c r="B254" s="73" t="s">
        <v>306</v>
      </c>
      <c r="C254" s="74"/>
      <c r="D254" s="74"/>
      <c r="E254" s="75"/>
      <c r="F254" s="20">
        <v>1</v>
      </c>
      <c r="G254" s="20"/>
      <c r="H254" s="20"/>
      <c r="I254" s="20"/>
      <c r="J254" s="20"/>
      <c r="K254" s="20"/>
      <c r="L254" s="20"/>
      <c r="M254" s="20"/>
      <c r="N254" s="20"/>
      <c r="O254" s="30">
        <v>2600.59</v>
      </c>
    </row>
    <row r="255" spans="1:15" s="3" customFormat="1" hidden="1" x14ac:dyDescent="0.25">
      <c r="A255" s="19"/>
      <c r="B255" s="18" t="s">
        <v>110</v>
      </c>
      <c r="C255" s="18"/>
      <c r="D255" s="19" t="s">
        <v>10</v>
      </c>
      <c r="E255" s="18" t="s">
        <v>111</v>
      </c>
      <c r="F255" s="20"/>
      <c r="G255" s="20"/>
      <c r="H255" s="20"/>
      <c r="I255" s="20"/>
      <c r="J255" s="20" t="s">
        <v>12</v>
      </c>
      <c r="K255" s="20" t="s">
        <v>12</v>
      </c>
      <c r="L255" s="20" t="s">
        <v>12</v>
      </c>
      <c r="M255" s="20" t="s">
        <v>12</v>
      </c>
      <c r="N255" s="20" t="s">
        <v>12</v>
      </c>
      <c r="O255" s="21"/>
    </row>
    <row r="256" spans="1:15" s="3" customFormat="1" hidden="1" x14ac:dyDescent="0.25">
      <c r="A256" s="19"/>
      <c r="B256" s="18" t="s">
        <v>112</v>
      </c>
      <c r="C256" s="18"/>
      <c r="D256" s="19" t="s">
        <v>10</v>
      </c>
      <c r="E256" s="18" t="s">
        <v>113</v>
      </c>
      <c r="F256" s="20"/>
      <c r="G256" s="20"/>
      <c r="H256" s="20"/>
      <c r="I256" s="20"/>
      <c r="J256" s="20" t="s">
        <v>12</v>
      </c>
      <c r="K256" s="20" t="s">
        <v>12</v>
      </c>
      <c r="L256" s="20" t="s">
        <v>12</v>
      </c>
      <c r="M256" s="20" t="s">
        <v>12</v>
      </c>
      <c r="N256" s="20" t="s">
        <v>12</v>
      </c>
      <c r="O256" s="21"/>
    </row>
    <row r="257" spans="1:15" s="3" customFormat="1" hidden="1" x14ac:dyDescent="0.25">
      <c r="A257" s="19"/>
      <c r="B257" s="18" t="s">
        <v>114</v>
      </c>
      <c r="C257" s="18"/>
      <c r="D257" s="19" t="s">
        <v>10</v>
      </c>
      <c r="E257" s="18" t="s">
        <v>115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116</v>
      </c>
      <c r="C258" s="18"/>
      <c r="D258" s="19" t="s">
        <v>10</v>
      </c>
      <c r="E258" s="18" t="s">
        <v>117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118</v>
      </c>
      <c r="C259" s="18"/>
      <c r="D259" s="19" t="s">
        <v>10</v>
      </c>
      <c r="E259" s="18" t="s">
        <v>119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120</v>
      </c>
      <c r="C260" s="18"/>
      <c r="D260" s="19" t="s">
        <v>10</v>
      </c>
      <c r="E260" s="18" t="s">
        <v>121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122</v>
      </c>
      <c r="C261" s="18"/>
      <c r="D261" s="19" t="s">
        <v>10</v>
      </c>
      <c r="E261" s="18" t="s">
        <v>123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28" customFormat="1" hidden="1" x14ac:dyDescent="0.25">
      <c r="A262" s="42" t="s">
        <v>389</v>
      </c>
      <c r="B262" s="40" t="s">
        <v>124</v>
      </c>
      <c r="C262" s="40"/>
      <c r="D262" s="39" t="s">
        <v>10</v>
      </c>
      <c r="E262" s="40" t="s">
        <v>125</v>
      </c>
      <c r="F262" s="39">
        <f>SUM(F263:F264)</f>
        <v>1</v>
      </c>
      <c r="G262" s="39"/>
      <c r="H262" s="39"/>
      <c r="I262" s="39"/>
      <c r="J262" s="39">
        <f t="shared" ref="J262:N262" si="44">SUM(J263:J264)</f>
        <v>0</v>
      </c>
      <c r="K262" s="39">
        <f t="shared" si="44"/>
        <v>0</v>
      </c>
      <c r="L262" s="39">
        <f t="shared" si="44"/>
        <v>0</v>
      </c>
      <c r="M262" s="39">
        <f t="shared" si="44"/>
        <v>0</v>
      </c>
      <c r="N262" s="39">
        <f t="shared" si="44"/>
        <v>0</v>
      </c>
      <c r="O262" s="43">
        <f>SUM(O263:O264)</f>
        <v>2600.59</v>
      </c>
    </row>
    <row r="263" spans="1:15" s="3" customFormat="1" hidden="1" x14ac:dyDescent="0.25">
      <c r="A263" s="20" t="s">
        <v>1</v>
      </c>
      <c r="B263" s="64" t="s">
        <v>199</v>
      </c>
      <c r="C263" s="65"/>
      <c r="D263" s="65"/>
      <c r="E263" s="66"/>
      <c r="F263" s="20"/>
      <c r="G263" s="20"/>
      <c r="H263" s="20"/>
      <c r="I263" s="20"/>
      <c r="J263" s="20"/>
      <c r="K263" s="20"/>
      <c r="L263" s="20"/>
      <c r="M263" s="20"/>
      <c r="N263" s="20"/>
      <c r="O263" s="21"/>
    </row>
    <row r="264" spans="1:15" s="3" customFormat="1" hidden="1" x14ac:dyDescent="0.25">
      <c r="A264" s="19" t="s">
        <v>10</v>
      </c>
      <c r="B264" s="73" t="s">
        <v>257</v>
      </c>
      <c r="C264" s="74"/>
      <c r="D264" s="74"/>
      <c r="E264" s="75"/>
      <c r="F264" s="20">
        <v>1</v>
      </c>
      <c r="G264" s="20"/>
      <c r="H264" s="20"/>
      <c r="I264" s="20"/>
      <c r="J264" s="20"/>
      <c r="K264" s="20"/>
      <c r="L264" s="20"/>
      <c r="M264" s="20"/>
      <c r="N264" s="20"/>
      <c r="O264" s="30">
        <v>2600.59</v>
      </c>
    </row>
    <row r="265" spans="1:15" s="3" customFormat="1" hidden="1" x14ac:dyDescent="0.25">
      <c r="A265" s="19"/>
      <c r="B265" s="18" t="s">
        <v>126</v>
      </c>
      <c r="C265" s="18"/>
      <c r="D265" s="19" t="s">
        <v>10</v>
      </c>
      <c r="E265" s="18" t="s">
        <v>127</v>
      </c>
      <c r="F265" s="20"/>
      <c r="G265" s="20"/>
      <c r="H265" s="20"/>
      <c r="I265" s="20"/>
      <c r="J265" s="20" t="s">
        <v>12</v>
      </c>
      <c r="K265" s="20" t="s">
        <v>12</v>
      </c>
      <c r="L265" s="20" t="s">
        <v>12</v>
      </c>
      <c r="M265" s="20" t="s">
        <v>12</v>
      </c>
      <c r="N265" s="20" t="s">
        <v>12</v>
      </c>
      <c r="O265" s="21"/>
    </row>
    <row r="266" spans="1:15" s="28" customFormat="1" hidden="1" x14ac:dyDescent="0.25">
      <c r="A266" s="39" t="s">
        <v>390</v>
      </c>
      <c r="B266" s="40" t="s">
        <v>128</v>
      </c>
      <c r="C266" s="40"/>
      <c r="D266" s="39" t="s">
        <v>10</v>
      </c>
      <c r="E266" s="40" t="s">
        <v>129</v>
      </c>
      <c r="F266" s="39">
        <f>SUM(F267:F269)</f>
        <v>1</v>
      </c>
      <c r="G266" s="39"/>
      <c r="H266" s="39"/>
      <c r="I266" s="39"/>
      <c r="J266" s="39">
        <f t="shared" ref="J266:N266" si="45">SUM(J267:J269)</f>
        <v>0</v>
      </c>
      <c r="K266" s="39">
        <f t="shared" si="45"/>
        <v>0</v>
      </c>
      <c r="L266" s="39">
        <f t="shared" si="45"/>
        <v>0</v>
      </c>
      <c r="M266" s="39">
        <f t="shared" si="45"/>
        <v>0</v>
      </c>
      <c r="N266" s="39">
        <f t="shared" si="45"/>
        <v>0</v>
      </c>
      <c r="O266" s="41">
        <f>SUM(O267:O268)</f>
        <v>2600.59</v>
      </c>
    </row>
    <row r="267" spans="1:15" s="3" customFormat="1" hidden="1" x14ac:dyDescent="0.25">
      <c r="A267" s="20" t="s">
        <v>1</v>
      </c>
      <c r="B267" s="64" t="s">
        <v>199</v>
      </c>
      <c r="C267" s="65"/>
      <c r="D267" s="65"/>
      <c r="E267" s="66"/>
      <c r="F267" s="20"/>
      <c r="G267" s="20"/>
      <c r="H267" s="20"/>
      <c r="I267" s="20"/>
      <c r="J267" s="20"/>
      <c r="K267" s="20"/>
      <c r="L267" s="20"/>
      <c r="M267" s="20"/>
      <c r="N267" s="20"/>
      <c r="O267" s="21"/>
    </row>
    <row r="268" spans="1:15" s="3" customFormat="1" hidden="1" x14ac:dyDescent="0.25">
      <c r="A268" s="19" t="s">
        <v>10</v>
      </c>
      <c r="B268" s="73" t="s">
        <v>311</v>
      </c>
      <c r="C268" s="74"/>
      <c r="D268" s="74"/>
      <c r="E268" s="75"/>
      <c r="F268" s="20">
        <v>1</v>
      </c>
      <c r="G268" s="20"/>
      <c r="H268" s="20"/>
      <c r="I268" s="20"/>
      <c r="J268" s="20"/>
      <c r="K268" s="20"/>
      <c r="L268" s="20"/>
      <c r="M268" s="20"/>
      <c r="N268" s="20"/>
      <c r="O268" s="30">
        <v>2600.59</v>
      </c>
    </row>
    <row r="269" spans="1:15" s="3" customFormat="1" hidden="1" x14ac:dyDescent="0.25">
      <c r="A269" s="19"/>
      <c r="B269" s="18" t="s">
        <v>130</v>
      </c>
      <c r="C269" s="18"/>
      <c r="D269" s="19" t="s">
        <v>10</v>
      </c>
      <c r="E269" s="18" t="s">
        <v>131</v>
      </c>
      <c r="F269" s="20"/>
      <c r="G269" s="20"/>
      <c r="H269" s="20"/>
      <c r="I269" s="20"/>
      <c r="J269" s="20" t="s">
        <v>12</v>
      </c>
      <c r="K269" s="20" t="s">
        <v>12</v>
      </c>
      <c r="L269" s="20" t="s">
        <v>12</v>
      </c>
      <c r="M269" s="20" t="s">
        <v>12</v>
      </c>
      <c r="N269" s="20" t="s">
        <v>12</v>
      </c>
      <c r="O269" s="21"/>
    </row>
    <row r="270" spans="1:15" s="28" customFormat="1" hidden="1" x14ac:dyDescent="0.25">
      <c r="A270" s="39" t="s">
        <v>391</v>
      </c>
      <c r="B270" s="40" t="s">
        <v>132</v>
      </c>
      <c r="C270" s="40"/>
      <c r="D270" s="39" t="s">
        <v>10</v>
      </c>
      <c r="E270" s="40" t="s">
        <v>133</v>
      </c>
      <c r="F270" s="39">
        <f>SUM(F271:F273)</f>
        <v>1</v>
      </c>
      <c r="G270" s="39"/>
      <c r="H270" s="39"/>
      <c r="I270" s="39"/>
      <c r="J270" s="39">
        <f t="shared" ref="J270:N270" si="46">SUM(J271:J273)</f>
        <v>0</v>
      </c>
      <c r="K270" s="39">
        <f t="shared" si="46"/>
        <v>0</v>
      </c>
      <c r="L270" s="39">
        <f t="shared" si="46"/>
        <v>0</v>
      </c>
      <c r="M270" s="39">
        <f t="shared" si="46"/>
        <v>0</v>
      </c>
      <c r="N270" s="39">
        <f t="shared" si="46"/>
        <v>0</v>
      </c>
      <c r="O270" s="41">
        <f>SUM(O271:O273)</f>
        <v>2600.59</v>
      </c>
    </row>
    <row r="271" spans="1:15" s="3" customFormat="1" hidden="1" x14ac:dyDescent="0.25">
      <c r="A271" s="20" t="s">
        <v>1</v>
      </c>
      <c r="B271" s="64" t="s">
        <v>199</v>
      </c>
      <c r="C271" s="65"/>
      <c r="D271" s="65"/>
      <c r="E271" s="66"/>
      <c r="F271" s="20"/>
      <c r="G271" s="20"/>
      <c r="H271" s="20"/>
      <c r="I271" s="20"/>
      <c r="J271" s="20"/>
      <c r="K271" s="20"/>
      <c r="L271" s="20"/>
      <c r="M271" s="20"/>
      <c r="N271" s="20"/>
      <c r="O271" s="21"/>
    </row>
    <row r="272" spans="1:15" s="3" customFormat="1" hidden="1" x14ac:dyDescent="0.25">
      <c r="A272" s="19" t="s">
        <v>10</v>
      </c>
      <c r="B272" s="73" t="s">
        <v>356</v>
      </c>
      <c r="C272" s="74"/>
      <c r="D272" s="74"/>
      <c r="E272" s="75"/>
      <c r="F272" s="20">
        <v>1</v>
      </c>
      <c r="G272" s="20"/>
      <c r="H272" s="20"/>
      <c r="I272" s="20"/>
      <c r="J272" s="20"/>
      <c r="K272" s="20"/>
      <c r="L272" s="20"/>
      <c r="M272" s="20"/>
      <c r="N272" s="20"/>
      <c r="O272" s="30">
        <v>2600.59</v>
      </c>
    </row>
    <row r="273" spans="1:15" s="3" customFormat="1" hidden="1" x14ac:dyDescent="0.25">
      <c r="A273" s="19"/>
      <c r="B273" s="18" t="s">
        <v>134</v>
      </c>
      <c r="C273" s="18"/>
      <c r="D273" s="19" t="s">
        <v>10</v>
      </c>
      <c r="E273" s="18" t="s">
        <v>135</v>
      </c>
      <c r="F273" s="20"/>
      <c r="G273" s="20"/>
      <c r="H273" s="20"/>
      <c r="I273" s="20"/>
      <c r="J273" s="20" t="s">
        <v>12</v>
      </c>
      <c r="K273" s="20" t="s">
        <v>12</v>
      </c>
      <c r="L273" s="20" t="s">
        <v>12</v>
      </c>
      <c r="M273" s="20" t="s">
        <v>12</v>
      </c>
      <c r="N273" s="20" t="s">
        <v>12</v>
      </c>
      <c r="O273" s="21"/>
    </row>
    <row r="274" spans="1:15" s="28" customFormat="1" hidden="1" x14ac:dyDescent="0.25">
      <c r="A274" s="39" t="s">
        <v>392</v>
      </c>
      <c r="B274" s="40" t="s">
        <v>136</v>
      </c>
      <c r="C274" s="40"/>
      <c r="D274" s="39" t="s">
        <v>10</v>
      </c>
      <c r="E274" s="40" t="s">
        <v>460</v>
      </c>
      <c r="F274" s="39">
        <f>SUM(F275:F276)</f>
        <v>1</v>
      </c>
      <c r="G274" s="39"/>
      <c r="H274" s="39"/>
      <c r="I274" s="39"/>
      <c r="J274" s="39">
        <f t="shared" ref="J274:N274" ca="1" si="47">SUM(J275:J281)</f>
        <v>0</v>
      </c>
      <c r="K274" s="39">
        <f t="shared" ca="1" si="47"/>
        <v>0</v>
      </c>
      <c r="L274" s="39">
        <f t="shared" si="47"/>
        <v>3</v>
      </c>
      <c r="M274" s="39">
        <f t="shared" ca="1" si="47"/>
        <v>0</v>
      </c>
      <c r="N274" s="39">
        <f t="shared" ca="1" si="47"/>
        <v>0</v>
      </c>
      <c r="O274" s="41">
        <f>SUM(O275:O276)</f>
        <v>2600.59</v>
      </c>
    </row>
    <row r="275" spans="1:15" s="3" customFormat="1" hidden="1" x14ac:dyDescent="0.25">
      <c r="A275" s="20" t="s">
        <v>1</v>
      </c>
      <c r="B275" s="64" t="s">
        <v>199</v>
      </c>
      <c r="C275" s="65"/>
      <c r="D275" s="65"/>
      <c r="E275" s="66"/>
      <c r="F275" s="20"/>
      <c r="G275" s="20"/>
      <c r="H275" s="20"/>
      <c r="I275" s="20"/>
      <c r="J275" s="20"/>
      <c r="K275" s="20"/>
      <c r="L275" s="20"/>
      <c r="M275" s="20"/>
      <c r="N275" s="20"/>
      <c r="O275" s="21"/>
    </row>
    <row r="276" spans="1:15" s="3" customFormat="1" hidden="1" x14ac:dyDescent="0.25">
      <c r="A276" s="19" t="s">
        <v>10</v>
      </c>
      <c r="B276" s="73" t="s">
        <v>222</v>
      </c>
      <c r="C276" s="74"/>
      <c r="D276" s="74"/>
      <c r="E276" s="75"/>
      <c r="F276" s="20">
        <v>1</v>
      </c>
      <c r="G276" s="20"/>
      <c r="H276" s="20"/>
      <c r="I276" s="20"/>
      <c r="J276" s="20"/>
      <c r="K276" s="20"/>
      <c r="L276" s="20"/>
      <c r="M276" s="20"/>
      <c r="N276" s="20"/>
      <c r="O276" s="30">
        <v>2600.59</v>
      </c>
    </row>
    <row r="277" spans="1:15" s="3" customFormat="1" hidden="1" x14ac:dyDescent="0.25">
      <c r="A277" s="19"/>
      <c r="B277" s="18" t="s">
        <v>137</v>
      </c>
      <c r="C277" s="18"/>
      <c r="D277" s="19" t="s">
        <v>10</v>
      </c>
      <c r="E277" s="18" t="s">
        <v>138</v>
      </c>
      <c r="F277" s="20"/>
      <c r="G277" s="20"/>
      <c r="H277" s="20"/>
      <c r="I277" s="20"/>
      <c r="J277" s="20" t="s">
        <v>12</v>
      </c>
      <c r="K277" s="20" t="s">
        <v>12</v>
      </c>
      <c r="L277" s="20" t="s">
        <v>12</v>
      </c>
      <c r="M277" s="20" t="s">
        <v>12</v>
      </c>
      <c r="N277" s="20" t="s">
        <v>12</v>
      </c>
      <c r="O277" s="21"/>
    </row>
    <row r="278" spans="1:15" hidden="1" x14ac:dyDescent="0.25">
      <c r="A278" s="11"/>
      <c r="B278" s="10"/>
      <c r="C278" s="10"/>
      <c r="D278" s="11"/>
      <c r="E278" s="12" t="s">
        <v>27</v>
      </c>
      <c r="F278" s="13">
        <f>F274+F270+F266+F262+F252+F249+F244+F237+F232+F228+F223+F217+F210+F207+F185+F168+F164+F161+F137+F130+F124</f>
        <v>73</v>
      </c>
      <c r="G278" s="13"/>
      <c r="H278" s="13"/>
      <c r="I278" s="13"/>
      <c r="J278" s="13">
        <f ca="1">J274+J270+J266+J262+J252+J249+J244+J237+J232+J228+J223+J217+J210+J207+J185+J168+J161+J137+J130+J124</f>
        <v>0</v>
      </c>
      <c r="K278" s="13">
        <f ca="1">K274+K270+K266+K262+K252+K249+K244+K237+K232+K228+K223+K217+K210+K207+K185+K168+K161+K137+K130+K124</f>
        <v>0</v>
      </c>
      <c r="L278" s="13">
        <v>3</v>
      </c>
      <c r="M278" s="13">
        <f ca="1">M274+M270+M266+M262+M252+M249+M244+M237+M232+M228+M223+M217+M210+M207+M185+M168+M161+M137+M130+M124</f>
        <v>0</v>
      </c>
      <c r="N278" s="13">
        <f ca="1">N274+N270+N266+N262+N252+N249+N244+N237+N232+N228+N223+N217+N210+N207+N185+N168+N161+N137+N130+N124</f>
        <v>0</v>
      </c>
      <c r="O278" s="32">
        <f>O274+O270+O266+O262+O252+O249+O244+O237+O232+O228+O223+O217+O210+O207+O185+O168+O161+O137+O130+O124</f>
        <v>202711.62999999995</v>
      </c>
    </row>
    <row r="279" spans="1:15" s="3" customFormat="1" hidden="1" x14ac:dyDescent="0.25">
      <c r="A279" s="23"/>
      <c r="B279" s="29"/>
      <c r="C279" s="29"/>
      <c r="D279" s="23"/>
      <c r="E279" s="24"/>
      <c r="F279" s="25"/>
      <c r="G279" s="25"/>
      <c r="H279" s="25"/>
      <c r="I279" s="25"/>
      <c r="J279" s="25"/>
      <c r="K279" s="25"/>
      <c r="L279" s="25"/>
      <c r="M279" s="25"/>
      <c r="N279" s="25"/>
      <c r="O279" s="33"/>
    </row>
    <row r="280" spans="1:15" hidden="1" x14ac:dyDescent="0.25">
      <c r="A280" s="92" t="s">
        <v>139</v>
      </c>
      <c r="B280" s="92"/>
      <c r="C280" s="92"/>
      <c r="D280" s="92"/>
      <c r="E280" s="92"/>
      <c r="F280" s="92"/>
      <c r="G280" s="92"/>
      <c r="H280" s="92"/>
      <c r="I280" s="92"/>
      <c r="J280" s="92"/>
      <c r="K280" s="92"/>
      <c r="L280" s="92"/>
      <c r="M280" s="92"/>
      <c r="N280" s="92"/>
      <c r="O280" s="93"/>
    </row>
    <row r="281" spans="1:15" s="28" customFormat="1" hidden="1" x14ac:dyDescent="0.25">
      <c r="A281" s="39" t="s">
        <v>394</v>
      </c>
      <c r="B281" s="40" t="s">
        <v>9</v>
      </c>
      <c r="C281" s="40"/>
      <c r="D281" s="39" t="s">
        <v>10</v>
      </c>
      <c r="E281" s="40" t="s">
        <v>419</v>
      </c>
      <c r="F281" s="39">
        <f>SUM(F282:F290)</f>
        <v>8</v>
      </c>
      <c r="G281" s="39"/>
      <c r="H281" s="39"/>
      <c r="I281" s="39"/>
      <c r="J281" s="39">
        <f t="shared" ref="J281:O281" si="48">SUM(J282:J290)</f>
        <v>0</v>
      </c>
      <c r="K281" s="39">
        <f t="shared" si="48"/>
        <v>0</v>
      </c>
      <c r="L281" s="39">
        <f t="shared" si="48"/>
        <v>0</v>
      </c>
      <c r="M281" s="39">
        <f t="shared" si="48"/>
        <v>0</v>
      </c>
      <c r="N281" s="39">
        <f t="shared" si="48"/>
        <v>0</v>
      </c>
      <c r="O281" s="41">
        <f t="shared" si="48"/>
        <v>20804.72</v>
      </c>
    </row>
    <row r="282" spans="1:15" s="3" customFormat="1" hidden="1" x14ac:dyDescent="0.25">
      <c r="A282" s="20" t="s">
        <v>1</v>
      </c>
      <c r="B282" s="64" t="s">
        <v>199</v>
      </c>
      <c r="C282" s="65"/>
      <c r="D282" s="65"/>
      <c r="E282" s="66"/>
      <c r="F282" s="20"/>
      <c r="G282" s="20"/>
      <c r="H282" s="20"/>
      <c r="I282" s="20"/>
      <c r="J282" s="20"/>
      <c r="K282" s="20"/>
      <c r="L282" s="20"/>
      <c r="M282" s="20"/>
      <c r="N282" s="20"/>
      <c r="O282" s="21"/>
    </row>
    <row r="283" spans="1:15" s="3" customFormat="1" hidden="1" x14ac:dyDescent="0.25">
      <c r="A283" s="19" t="s">
        <v>10</v>
      </c>
      <c r="B283" s="73" t="s">
        <v>302</v>
      </c>
      <c r="C283" s="74"/>
      <c r="D283" s="74"/>
      <c r="E283" s="75"/>
      <c r="F283" s="20">
        <v>1</v>
      </c>
      <c r="G283" s="20"/>
      <c r="H283" s="20"/>
      <c r="I283" s="20"/>
      <c r="J283" s="20"/>
      <c r="K283" s="20"/>
      <c r="L283" s="20"/>
      <c r="M283" s="20"/>
      <c r="N283" s="20"/>
      <c r="O283" s="30">
        <v>2600.59</v>
      </c>
    </row>
    <row r="284" spans="1:15" s="3" customFormat="1" hidden="1" x14ac:dyDescent="0.25">
      <c r="A284" s="19" t="s">
        <v>10</v>
      </c>
      <c r="B284" s="73" t="s">
        <v>299</v>
      </c>
      <c r="C284" s="74"/>
      <c r="D284" s="74"/>
      <c r="E284" s="75"/>
      <c r="F284" s="20">
        <v>1</v>
      </c>
      <c r="G284" s="20"/>
      <c r="H284" s="20"/>
      <c r="I284" s="20"/>
      <c r="J284" s="20"/>
      <c r="K284" s="20"/>
      <c r="L284" s="20"/>
      <c r="M284" s="20"/>
      <c r="N284" s="20"/>
      <c r="O284" s="30">
        <v>2600.59</v>
      </c>
    </row>
    <row r="285" spans="1:15" s="3" customFormat="1" hidden="1" x14ac:dyDescent="0.25">
      <c r="A285" s="19" t="s">
        <v>10</v>
      </c>
      <c r="B285" s="73" t="s">
        <v>296</v>
      </c>
      <c r="C285" s="74"/>
      <c r="D285" s="74"/>
      <c r="E285" s="75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3" t="s">
        <v>297</v>
      </c>
      <c r="C286" s="74"/>
      <c r="D286" s="74"/>
      <c r="E286" s="75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3" t="s">
        <v>300</v>
      </c>
      <c r="C287" s="74"/>
      <c r="D287" s="74"/>
      <c r="E287" s="75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3" t="s">
        <v>298</v>
      </c>
      <c r="C288" s="74"/>
      <c r="D288" s="74"/>
      <c r="E288" s="75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0" t="s">
        <v>301</v>
      </c>
      <c r="C289" s="71"/>
      <c r="D289" s="71"/>
      <c r="E289" s="72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0" t="s">
        <v>480</v>
      </c>
      <c r="C290" s="71"/>
      <c r="D290" s="71"/>
      <c r="E290" s="72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hidden="1" x14ac:dyDescent="0.25">
      <c r="A291" s="11"/>
      <c r="B291" s="10"/>
      <c r="C291" s="10"/>
      <c r="D291" s="11"/>
      <c r="E291" s="12" t="s">
        <v>27</v>
      </c>
      <c r="F291" s="13">
        <f>F281</f>
        <v>8</v>
      </c>
      <c r="G291" s="13"/>
      <c r="H291" s="13"/>
      <c r="I291" s="13"/>
      <c r="J291" s="13">
        <f t="shared" ref="J291:O291" si="49">J281</f>
        <v>0</v>
      </c>
      <c r="K291" s="13">
        <f t="shared" si="49"/>
        <v>0</v>
      </c>
      <c r="L291" s="13">
        <f t="shared" si="49"/>
        <v>0</v>
      </c>
      <c r="M291" s="13">
        <f t="shared" si="49"/>
        <v>0</v>
      </c>
      <c r="N291" s="13">
        <f t="shared" si="49"/>
        <v>0</v>
      </c>
      <c r="O291" s="15">
        <f t="shared" si="49"/>
        <v>20804.72</v>
      </c>
    </row>
    <row r="292" spans="1:15" s="3" customFormat="1" hidden="1" x14ac:dyDescent="0.25">
      <c r="A292" s="23"/>
      <c r="B292" s="29"/>
      <c r="C292" s="29"/>
      <c r="D292" s="23"/>
      <c r="E292" s="24"/>
      <c r="F292" s="25"/>
      <c r="G292" s="25"/>
      <c r="H292" s="25"/>
      <c r="I292" s="25"/>
      <c r="J292" s="25"/>
      <c r="K292" s="25"/>
      <c r="L292" s="25"/>
      <c r="M292" s="25"/>
      <c r="N292" s="25"/>
      <c r="O292" s="27"/>
    </row>
    <row r="293" spans="1:15" hidden="1" x14ac:dyDescent="0.25">
      <c r="A293" s="92" t="s">
        <v>140</v>
      </c>
      <c r="B293" s="92"/>
      <c r="C293" s="92"/>
      <c r="D293" s="92"/>
      <c r="E293" s="92"/>
      <c r="F293" s="92"/>
      <c r="G293" s="92"/>
      <c r="H293" s="92"/>
      <c r="I293" s="92"/>
      <c r="J293" s="92"/>
      <c r="K293" s="92"/>
      <c r="L293" s="92"/>
      <c r="M293" s="92"/>
      <c r="N293" s="92"/>
      <c r="O293" s="93"/>
    </row>
    <row r="294" spans="1:15" s="3" customFormat="1" hidden="1" x14ac:dyDescent="0.25">
      <c r="A294" s="39" t="s">
        <v>400</v>
      </c>
      <c r="B294" s="40" t="s">
        <v>141</v>
      </c>
      <c r="C294" s="40"/>
      <c r="D294" s="39" t="s">
        <v>13</v>
      </c>
      <c r="E294" s="40" t="s">
        <v>142</v>
      </c>
      <c r="F294" s="39">
        <f>SUM(F295:F296)</f>
        <v>1</v>
      </c>
      <c r="G294" s="39"/>
      <c r="H294" s="39"/>
      <c r="I294" s="39"/>
      <c r="J294" s="39">
        <f t="shared" ref="J294:N294" si="50">SUM(J295:J296)</f>
        <v>0</v>
      </c>
      <c r="K294" s="39">
        <f t="shared" si="50"/>
        <v>0</v>
      </c>
      <c r="L294" s="39">
        <f t="shared" si="50"/>
        <v>0</v>
      </c>
      <c r="M294" s="39">
        <f t="shared" si="50"/>
        <v>0</v>
      </c>
      <c r="N294" s="39">
        <f t="shared" si="50"/>
        <v>0</v>
      </c>
      <c r="O294" s="43">
        <f>SUM(O295:O296)</f>
        <v>2646.24</v>
      </c>
    </row>
    <row r="295" spans="1:15" s="28" customFormat="1" hidden="1" x14ac:dyDescent="0.25">
      <c r="A295" s="20" t="s">
        <v>1</v>
      </c>
      <c r="B295" s="64" t="s">
        <v>199</v>
      </c>
      <c r="C295" s="65"/>
      <c r="D295" s="65"/>
      <c r="E295" s="66"/>
      <c r="F295" s="20"/>
      <c r="G295" s="20"/>
      <c r="H295" s="20"/>
      <c r="I295" s="20"/>
      <c r="J295" s="20"/>
      <c r="K295" s="20"/>
      <c r="L295" s="20"/>
      <c r="M295" s="20"/>
      <c r="N295" s="20"/>
      <c r="O295" s="21"/>
    </row>
    <row r="296" spans="1:15" s="3" customFormat="1" hidden="1" x14ac:dyDescent="0.25">
      <c r="A296" s="19" t="s">
        <v>13</v>
      </c>
      <c r="B296" s="73" t="s">
        <v>439</v>
      </c>
      <c r="C296" s="74"/>
      <c r="D296" s="74"/>
      <c r="E296" s="75"/>
      <c r="F296" s="20">
        <v>1</v>
      </c>
      <c r="G296" s="20"/>
      <c r="H296" s="20"/>
      <c r="I296" s="20"/>
      <c r="J296" s="20"/>
      <c r="K296" s="20"/>
      <c r="L296" s="20"/>
      <c r="M296" s="20"/>
      <c r="N296" s="20"/>
      <c r="O296" s="30">
        <v>2646.24</v>
      </c>
    </row>
    <row r="297" spans="1:15" s="28" customFormat="1" hidden="1" x14ac:dyDescent="0.25">
      <c r="A297" s="39" t="s">
        <v>401</v>
      </c>
      <c r="B297" s="40" t="s">
        <v>143</v>
      </c>
      <c r="C297" s="40"/>
      <c r="D297" s="39" t="s">
        <v>13</v>
      </c>
      <c r="E297" s="40" t="s">
        <v>144</v>
      </c>
      <c r="F297" s="39">
        <f>SUM(F298:F299)</f>
        <v>1</v>
      </c>
      <c r="G297" s="39"/>
      <c r="H297" s="39"/>
      <c r="I297" s="39"/>
      <c r="J297" s="39">
        <f t="shared" ref="J297:N297" si="51">SUM(J298:J299)</f>
        <v>0</v>
      </c>
      <c r="K297" s="39">
        <f t="shared" si="51"/>
        <v>0</v>
      </c>
      <c r="L297" s="39">
        <f t="shared" si="51"/>
        <v>0</v>
      </c>
      <c r="M297" s="39">
        <f t="shared" si="51"/>
        <v>0</v>
      </c>
      <c r="N297" s="39">
        <f t="shared" si="51"/>
        <v>0</v>
      </c>
      <c r="O297" s="43">
        <f>SUM(O298:O299)</f>
        <v>2646.24</v>
      </c>
    </row>
    <row r="298" spans="1:15" s="28" customFormat="1" hidden="1" x14ac:dyDescent="0.25">
      <c r="A298" s="20" t="s">
        <v>1</v>
      </c>
      <c r="B298" s="64" t="s">
        <v>199</v>
      </c>
      <c r="C298" s="65"/>
      <c r="D298" s="65"/>
      <c r="E298" s="66"/>
      <c r="F298" s="20"/>
      <c r="G298" s="20"/>
      <c r="H298" s="20"/>
      <c r="I298" s="20"/>
      <c r="J298" s="20"/>
      <c r="K298" s="20"/>
      <c r="L298" s="20"/>
      <c r="M298" s="20"/>
      <c r="N298" s="20"/>
      <c r="O298" s="21"/>
    </row>
    <row r="299" spans="1:15" s="3" customFormat="1" hidden="1" x14ac:dyDescent="0.25">
      <c r="A299" s="19" t="s">
        <v>13</v>
      </c>
      <c r="B299" s="73" t="s">
        <v>431</v>
      </c>
      <c r="C299" s="74"/>
      <c r="D299" s="74"/>
      <c r="E299" s="75"/>
      <c r="F299" s="20">
        <v>1</v>
      </c>
      <c r="G299" s="20"/>
      <c r="H299" s="20"/>
      <c r="I299" s="20"/>
      <c r="J299" s="20"/>
      <c r="K299" s="20"/>
      <c r="L299" s="20"/>
      <c r="M299" s="20"/>
      <c r="N299" s="20"/>
      <c r="O299" s="30">
        <v>2646.24</v>
      </c>
    </row>
    <row r="300" spans="1:15" s="28" customFormat="1" hidden="1" x14ac:dyDescent="0.25">
      <c r="A300" s="39" t="s">
        <v>402</v>
      </c>
      <c r="B300" s="40" t="s">
        <v>461</v>
      </c>
      <c r="C300" s="40"/>
      <c r="D300" s="39" t="s">
        <v>13</v>
      </c>
      <c r="E300" s="40" t="s">
        <v>462</v>
      </c>
      <c r="F300" s="39">
        <f>SUM(F301:F302)</f>
        <v>1</v>
      </c>
      <c r="G300" s="39"/>
      <c r="H300" s="39"/>
      <c r="I300" s="39"/>
      <c r="J300" s="39">
        <f t="shared" ref="J300:N300" si="52">SUM(J301:J302)</f>
        <v>0</v>
      </c>
      <c r="K300" s="39">
        <f t="shared" si="52"/>
        <v>0</v>
      </c>
      <c r="L300" s="39">
        <f t="shared" si="52"/>
        <v>0</v>
      </c>
      <c r="M300" s="39">
        <f t="shared" si="52"/>
        <v>0</v>
      </c>
      <c r="N300" s="39">
        <f t="shared" si="52"/>
        <v>0</v>
      </c>
      <c r="O300" s="43">
        <f>SUM(O301:O302)</f>
        <v>2646.24</v>
      </c>
    </row>
    <row r="301" spans="1:15" s="28" customFormat="1" hidden="1" x14ac:dyDescent="0.25">
      <c r="A301" s="20" t="s">
        <v>1</v>
      </c>
      <c r="B301" s="64" t="s">
        <v>199</v>
      </c>
      <c r="C301" s="65"/>
      <c r="D301" s="65"/>
      <c r="E301" s="66"/>
      <c r="F301" s="20"/>
      <c r="G301" s="20"/>
      <c r="H301" s="20"/>
      <c r="I301" s="20"/>
      <c r="J301" s="20"/>
      <c r="K301" s="20"/>
      <c r="L301" s="20"/>
      <c r="M301" s="20"/>
      <c r="N301" s="20"/>
      <c r="O301" s="21"/>
    </row>
    <row r="302" spans="1:15" s="3" customFormat="1" hidden="1" x14ac:dyDescent="0.25">
      <c r="A302" s="19" t="s">
        <v>13</v>
      </c>
      <c r="B302" s="73" t="s">
        <v>288</v>
      </c>
      <c r="C302" s="74"/>
      <c r="D302" s="74"/>
      <c r="E302" s="75"/>
      <c r="F302" s="20">
        <v>1</v>
      </c>
      <c r="G302" s="20"/>
      <c r="H302" s="20"/>
      <c r="I302" s="20"/>
      <c r="J302" s="20"/>
      <c r="K302" s="20"/>
      <c r="L302" s="20"/>
      <c r="M302" s="20"/>
      <c r="N302" s="20"/>
      <c r="O302" s="30">
        <v>2646.24</v>
      </c>
    </row>
    <row r="303" spans="1:15" s="28" customFormat="1" hidden="1" x14ac:dyDescent="0.25">
      <c r="A303" s="39" t="s">
        <v>403</v>
      </c>
      <c r="B303" s="40" t="s">
        <v>145</v>
      </c>
      <c r="C303" s="40"/>
      <c r="D303" s="39" t="s">
        <v>13</v>
      </c>
      <c r="E303" s="40" t="s">
        <v>146</v>
      </c>
      <c r="F303" s="39">
        <f>SUM(F304:F305)</f>
        <v>1</v>
      </c>
      <c r="G303" s="39"/>
      <c r="H303" s="39"/>
      <c r="I303" s="39"/>
      <c r="J303" s="39">
        <f t="shared" ref="J303:N303" si="53">SUM(J304:J305)</f>
        <v>0</v>
      </c>
      <c r="K303" s="39">
        <f t="shared" si="53"/>
        <v>0</v>
      </c>
      <c r="L303" s="39">
        <f t="shared" si="53"/>
        <v>0</v>
      </c>
      <c r="M303" s="39">
        <f t="shared" si="53"/>
        <v>0</v>
      </c>
      <c r="N303" s="39">
        <f t="shared" si="53"/>
        <v>0</v>
      </c>
      <c r="O303" s="43">
        <f>SUM(O304:O305)</f>
        <v>2646.24</v>
      </c>
    </row>
    <row r="304" spans="1:15" s="28" customFormat="1" hidden="1" x14ac:dyDescent="0.25">
      <c r="A304" s="20" t="s">
        <v>1</v>
      </c>
      <c r="B304" s="64" t="s">
        <v>199</v>
      </c>
      <c r="C304" s="65"/>
      <c r="D304" s="65"/>
      <c r="E304" s="66"/>
      <c r="F304" s="20"/>
      <c r="G304" s="20"/>
      <c r="H304" s="20"/>
      <c r="I304" s="20"/>
      <c r="J304" s="20"/>
      <c r="K304" s="20"/>
      <c r="L304" s="20"/>
      <c r="M304" s="20"/>
      <c r="N304" s="20"/>
      <c r="O304" s="21"/>
    </row>
    <row r="305" spans="1:15" s="3" customFormat="1" hidden="1" x14ac:dyDescent="0.25">
      <c r="A305" s="19" t="s">
        <v>13</v>
      </c>
      <c r="B305" s="73" t="s">
        <v>262</v>
      </c>
      <c r="C305" s="74"/>
      <c r="D305" s="74"/>
      <c r="E305" s="75"/>
      <c r="F305" s="20">
        <v>1</v>
      </c>
      <c r="G305" s="20"/>
      <c r="H305" s="20"/>
      <c r="I305" s="20"/>
      <c r="J305" s="20"/>
      <c r="K305" s="20"/>
      <c r="L305" s="20"/>
      <c r="M305" s="20"/>
      <c r="N305" s="20"/>
      <c r="O305" s="30">
        <v>2646.24</v>
      </c>
    </row>
    <row r="306" spans="1:15" s="28" customFormat="1" hidden="1" x14ac:dyDescent="0.25">
      <c r="A306" s="39" t="s">
        <v>404</v>
      </c>
      <c r="B306" s="40" t="s">
        <v>147</v>
      </c>
      <c r="C306" s="40"/>
      <c r="D306" s="39" t="s">
        <v>13</v>
      </c>
      <c r="E306" s="40" t="s">
        <v>148</v>
      </c>
      <c r="F306" s="39">
        <f>SUM(F307:F308)</f>
        <v>1</v>
      </c>
      <c r="G306" s="39"/>
      <c r="H306" s="39"/>
      <c r="I306" s="39"/>
      <c r="J306" s="39">
        <f t="shared" ref="J306:N306" si="54">SUM(J307:J308)</f>
        <v>0</v>
      </c>
      <c r="K306" s="39">
        <f t="shared" si="54"/>
        <v>0</v>
      </c>
      <c r="L306" s="39">
        <f t="shared" si="54"/>
        <v>0</v>
      </c>
      <c r="M306" s="39">
        <f t="shared" si="54"/>
        <v>0</v>
      </c>
      <c r="N306" s="39">
        <f t="shared" si="54"/>
        <v>0</v>
      </c>
      <c r="O306" s="43">
        <f>SUM(O307:O308)</f>
        <v>2646.24</v>
      </c>
    </row>
    <row r="307" spans="1:15" s="28" customFormat="1" hidden="1" x14ac:dyDescent="0.25">
      <c r="A307" s="20" t="s">
        <v>1</v>
      </c>
      <c r="B307" s="64" t="s">
        <v>199</v>
      </c>
      <c r="C307" s="65"/>
      <c r="D307" s="65"/>
      <c r="E307" s="66"/>
      <c r="F307" s="20"/>
      <c r="G307" s="20"/>
      <c r="H307" s="20"/>
      <c r="I307" s="20"/>
      <c r="J307" s="20"/>
      <c r="K307" s="20"/>
      <c r="L307" s="20"/>
      <c r="M307" s="20"/>
      <c r="N307" s="20"/>
      <c r="O307" s="21"/>
    </row>
    <row r="308" spans="1:15" s="3" customFormat="1" hidden="1" x14ac:dyDescent="0.25">
      <c r="A308" s="19" t="s">
        <v>13</v>
      </c>
      <c r="B308" s="73" t="s">
        <v>261</v>
      </c>
      <c r="C308" s="74"/>
      <c r="D308" s="74"/>
      <c r="E308" s="75"/>
      <c r="F308" s="20">
        <v>1</v>
      </c>
      <c r="G308" s="20"/>
      <c r="H308" s="20"/>
      <c r="I308" s="20"/>
      <c r="J308" s="20"/>
      <c r="K308" s="20"/>
      <c r="L308" s="20"/>
      <c r="M308" s="20"/>
      <c r="N308" s="20"/>
      <c r="O308" s="30">
        <v>2646.24</v>
      </c>
    </row>
    <row r="309" spans="1:15" s="28" customFormat="1" hidden="1" x14ac:dyDescent="0.25">
      <c r="A309" s="39" t="s">
        <v>405</v>
      </c>
      <c r="B309" s="40" t="s">
        <v>149</v>
      </c>
      <c r="C309" s="40"/>
      <c r="D309" s="39" t="s">
        <v>13</v>
      </c>
      <c r="E309" s="40" t="s">
        <v>150</v>
      </c>
      <c r="F309" s="39">
        <f>SUM(F310:F311)</f>
        <v>1</v>
      </c>
      <c r="G309" s="39"/>
      <c r="H309" s="39"/>
      <c r="I309" s="39"/>
      <c r="J309" s="39">
        <f t="shared" ref="J309:N309" si="55">SUM(J310:J311)</f>
        <v>0</v>
      </c>
      <c r="K309" s="39">
        <f t="shared" si="55"/>
        <v>0</v>
      </c>
      <c r="L309" s="39">
        <f t="shared" si="55"/>
        <v>0</v>
      </c>
      <c r="M309" s="39">
        <f t="shared" si="55"/>
        <v>0</v>
      </c>
      <c r="N309" s="39">
        <f t="shared" si="55"/>
        <v>0</v>
      </c>
      <c r="O309" s="43">
        <f>SUM(O310:O311)</f>
        <v>2646.24</v>
      </c>
    </row>
    <row r="310" spans="1:15" s="28" customFormat="1" hidden="1" x14ac:dyDescent="0.25">
      <c r="A310" s="20" t="s">
        <v>1</v>
      </c>
      <c r="B310" s="64" t="s">
        <v>199</v>
      </c>
      <c r="C310" s="65"/>
      <c r="D310" s="65"/>
      <c r="E310" s="66"/>
      <c r="F310" s="20"/>
      <c r="G310" s="20"/>
      <c r="H310" s="20"/>
      <c r="I310" s="20"/>
      <c r="J310" s="20"/>
      <c r="K310" s="20"/>
      <c r="L310" s="20"/>
      <c r="M310" s="20"/>
      <c r="N310" s="20"/>
      <c r="O310" s="21"/>
    </row>
    <row r="311" spans="1:15" s="3" customFormat="1" hidden="1" x14ac:dyDescent="0.25">
      <c r="A311" s="19" t="s">
        <v>13</v>
      </c>
      <c r="B311" s="73" t="s">
        <v>256</v>
      </c>
      <c r="C311" s="74"/>
      <c r="D311" s="74"/>
      <c r="E311" s="75"/>
      <c r="F311" s="20">
        <v>1</v>
      </c>
      <c r="G311" s="20"/>
      <c r="H311" s="20"/>
      <c r="I311" s="20"/>
      <c r="J311" s="20"/>
      <c r="K311" s="20"/>
      <c r="L311" s="20"/>
      <c r="M311" s="20"/>
      <c r="N311" s="20"/>
      <c r="O311" s="30">
        <v>2646.24</v>
      </c>
    </row>
    <row r="312" spans="1:15" s="3" customFormat="1" hidden="1" x14ac:dyDescent="0.25">
      <c r="A312" s="19"/>
      <c r="B312" s="18" t="s">
        <v>151</v>
      </c>
      <c r="C312" s="18"/>
      <c r="D312" s="19" t="s">
        <v>13</v>
      </c>
      <c r="E312" s="18" t="s">
        <v>152</v>
      </c>
      <c r="F312" s="20"/>
      <c r="G312" s="20"/>
      <c r="H312" s="20"/>
      <c r="I312" s="20"/>
      <c r="J312" s="20" t="s">
        <v>12</v>
      </c>
      <c r="K312" s="20" t="s">
        <v>12</v>
      </c>
      <c r="L312" s="20" t="s">
        <v>12</v>
      </c>
      <c r="M312" s="20" t="s">
        <v>12</v>
      </c>
      <c r="N312" s="20" t="s">
        <v>12</v>
      </c>
      <c r="O312" s="21"/>
    </row>
    <row r="313" spans="1:15" s="3" customFormat="1" hidden="1" x14ac:dyDescent="0.25">
      <c r="A313" s="19"/>
      <c r="B313" s="18" t="s">
        <v>153</v>
      </c>
      <c r="C313" s="18"/>
      <c r="D313" s="19" t="s">
        <v>13</v>
      </c>
      <c r="E313" s="18" t="s">
        <v>154</v>
      </c>
      <c r="F313" s="20"/>
      <c r="G313" s="20"/>
      <c r="H313" s="20"/>
      <c r="I313" s="20"/>
      <c r="J313" s="20" t="s">
        <v>12</v>
      </c>
      <c r="K313" s="20" t="s">
        <v>12</v>
      </c>
      <c r="L313" s="20" t="s">
        <v>12</v>
      </c>
      <c r="M313" s="20" t="s">
        <v>12</v>
      </c>
      <c r="N313" s="20" t="s">
        <v>12</v>
      </c>
      <c r="O313" s="21"/>
    </row>
    <row r="314" spans="1:15" s="3" customFormat="1" hidden="1" x14ac:dyDescent="0.25">
      <c r="A314" s="39" t="s">
        <v>406</v>
      </c>
      <c r="B314" s="40" t="s">
        <v>155</v>
      </c>
      <c r="C314" s="40"/>
      <c r="D314" s="39" t="s">
        <v>13</v>
      </c>
      <c r="E314" s="40" t="s">
        <v>156</v>
      </c>
      <c r="F314" s="39">
        <f>SUM(F315:F316)</f>
        <v>1</v>
      </c>
      <c r="G314" s="39"/>
      <c r="H314" s="39"/>
      <c r="I314" s="39"/>
      <c r="J314" s="39">
        <f t="shared" ref="J314:N314" si="56">SUM(J315:J316)</f>
        <v>0</v>
      </c>
      <c r="K314" s="39">
        <f t="shared" si="56"/>
        <v>0</v>
      </c>
      <c r="L314" s="39">
        <f t="shared" si="56"/>
        <v>0</v>
      </c>
      <c r="M314" s="39">
        <f t="shared" si="56"/>
        <v>0</v>
      </c>
      <c r="N314" s="39">
        <f t="shared" si="56"/>
        <v>0</v>
      </c>
      <c r="O314" s="43">
        <f>SUM(O315:O316)</f>
        <v>2646.24</v>
      </c>
    </row>
    <row r="315" spans="1:15" s="28" customFormat="1" hidden="1" x14ac:dyDescent="0.25">
      <c r="A315" s="20" t="s">
        <v>1</v>
      </c>
      <c r="B315" s="64" t="s">
        <v>199</v>
      </c>
      <c r="C315" s="65"/>
      <c r="D315" s="65"/>
      <c r="E315" s="66"/>
      <c r="F315" s="20"/>
      <c r="G315" s="20"/>
      <c r="H315" s="20"/>
      <c r="I315" s="20"/>
      <c r="J315" s="20"/>
      <c r="K315" s="20"/>
      <c r="L315" s="20"/>
      <c r="M315" s="20"/>
      <c r="N315" s="20"/>
      <c r="O315" s="21"/>
    </row>
    <row r="316" spans="1:15" s="3" customFormat="1" hidden="1" x14ac:dyDescent="0.25">
      <c r="A316" s="19" t="s">
        <v>13</v>
      </c>
      <c r="B316" s="73" t="s">
        <v>432</v>
      </c>
      <c r="C316" s="74"/>
      <c r="D316" s="74"/>
      <c r="E316" s="75"/>
      <c r="F316" s="20">
        <v>1</v>
      </c>
      <c r="G316" s="20"/>
      <c r="H316" s="20"/>
      <c r="I316" s="20"/>
      <c r="J316" s="20"/>
      <c r="K316" s="20"/>
      <c r="L316" s="20"/>
      <c r="M316" s="20"/>
      <c r="N316" s="20"/>
      <c r="O316" s="30">
        <v>2646.24</v>
      </c>
    </row>
    <row r="317" spans="1:15" s="3" customFormat="1" hidden="1" x14ac:dyDescent="0.25">
      <c r="A317" s="19"/>
      <c r="B317" s="18" t="s">
        <v>157</v>
      </c>
      <c r="C317" s="18"/>
      <c r="D317" s="19" t="s">
        <v>13</v>
      </c>
      <c r="E317" s="18" t="s">
        <v>158</v>
      </c>
      <c r="F317" s="20"/>
      <c r="G317" s="20"/>
      <c r="H317" s="20"/>
      <c r="I317" s="20"/>
      <c r="J317" s="20" t="s">
        <v>12</v>
      </c>
      <c r="K317" s="20" t="s">
        <v>12</v>
      </c>
      <c r="L317" s="20" t="s">
        <v>12</v>
      </c>
      <c r="M317" s="20" t="s">
        <v>12</v>
      </c>
      <c r="N317" s="20" t="s">
        <v>12</v>
      </c>
      <c r="O317" s="21"/>
    </row>
    <row r="318" spans="1:15" s="28" customFormat="1" hidden="1" x14ac:dyDescent="0.25">
      <c r="A318" s="39" t="s">
        <v>407</v>
      </c>
      <c r="B318" s="40" t="s">
        <v>159</v>
      </c>
      <c r="C318" s="40"/>
      <c r="D318" s="39" t="s">
        <v>13</v>
      </c>
      <c r="E318" s="40" t="s">
        <v>160</v>
      </c>
      <c r="F318" s="39">
        <f>SUM(F319:F320)</f>
        <v>1</v>
      </c>
      <c r="G318" s="39"/>
      <c r="H318" s="39"/>
      <c r="I318" s="39"/>
      <c r="J318" s="39">
        <f t="shared" ref="J318:N318" si="57">SUM(J319:J320)</f>
        <v>0</v>
      </c>
      <c r="K318" s="39">
        <f t="shared" si="57"/>
        <v>0</v>
      </c>
      <c r="L318" s="39">
        <f t="shared" si="57"/>
        <v>0</v>
      </c>
      <c r="M318" s="39">
        <f t="shared" si="57"/>
        <v>0</v>
      </c>
      <c r="N318" s="39">
        <f t="shared" si="57"/>
        <v>0</v>
      </c>
      <c r="O318" s="43">
        <f>SUM(O319:O320)</f>
        <v>2646.24</v>
      </c>
    </row>
    <row r="319" spans="1:15" s="28" customFormat="1" hidden="1" x14ac:dyDescent="0.25">
      <c r="A319" s="20" t="s">
        <v>1</v>
      </c>
      <c r="B319" s="64" t="s">
        <v>199</v>
      </c>
      <c r="C319" s="65"/>
      <c r="D319" s="65"/>
      <c r="E319" s="66"/>
      <c r="F319" s="20"/>
      <c r="G319" s="20"/>
      <c r="H319" s="20"/>
      <c r="I319" s="20"/>
      <c r="J319" s="20"/>
      <c r="K319" s="20"/>
      <c r="L319" s="20"/>
      <c r="M319" s="20"/>
      <c r="N319" s="20"/>
      <c r="O319" s="21"/>
    </row>
    <row r="320" spans="1:15" s="3" customFormat="1" hidden="1" x14ac:dyDescent="0.25">
      <c r="A320" s="19" t="s">
        <v>13</v>
      </c>
      <c r="B320" s="73" t="s">
        <v>438</v>
      </c>
      <c r="C320" s="74"/>
      <c r="D320" s="74"/>
      <c r="E320" s="75"/>
      <c r="F320" s="20">
        <v>1</v>
      </c>
      <c r="G320" s="20"/>
      <c r="H320" s="20"/>
      <c r="I320" s="20"/>
      <c r="J320" s="20"/>
      <c r="K320" s="20"/>
      <c r="L320" s="20"/>
      <c r="M320" s="20"/>
      <c r="N320" s="20"/>
      <c r="O320" s="30">
        <v>2646.24</v>
      </c>
    </row>
    <row r="321" spans="1:15" s="28" customFormat="1" hidden="1" x14ac:dyDescent="0.25">
      <c r="A321" s="39" t="s">
        <v>408</v>
      </c>
      <c r="B321" s="40" t="s">
        <v>463</v>
      </c>
      <c r="C321" s="40"/>
      <c r="D321" s="39" t="s">
        <v>13</v>
      </c>
      <c r="E321" s="40" t="s">
        <v>161</v>
      </c>
      <c r="F321" s="39">
        <f>SUM(F322:F325)</f>
        <v>3</v>
      </c>
      <c r="G321" s="39"/>
      <c r="H321" s="39"/>
      <c r="I321" s="39"/>
      <c r="J321" s="39">
        <f t="shared" ref="J321:N321" si="58">SUM(J322:J325)</f>
        <v>0</v>
      </c>
      <c r="K321" s="39">
        <f t="shared" si="58"/>
        <v>0</v>
      </c>
      <c r="L321" s="39">
        <f t="shared" si="58"/>
        <v>0</v>
      </c>
      <c r="M321" s="39">
        <f t="shared" si="58"/>
        <v>0</v>
      </c>
      <c r="N321" s="39">
        <f t="shared" si="58"/>
        <v>0</v>
      </c>
      <c r="O321" s="43">
        <f>SUM(O322:O325)</f>
        <v>7938.7199999999993</v>
      </c>
    </row>
    <row r="322" spans="1:15" s="28" customFormat="1" hidden="1" x14ac:dyDescent="0.25">
      <c r="A322" s="20" t="s">
        <v>1</v>
      </c>
      <c r="B322" s="64" t="s">
        <v>199</v>
      </c>
      <c r="C322" s="65"/>
      <c r="D322" s="65"/>
      <c r="E322" s="66"/>
      <c r="F322" s="20"/>
      <c r="G322" s="20"/>
      <c r="H322" s="20"/>
      <c r="I322" s="20"/>
      <c r="J322" s="20"/>
      <c r="K322" s="20"/>
      <c r="L322" s="20"/>
      <c r="M322" s="20"/>
      <c r="N322" s="20"/>
      <c r="O322" s="21"/>
    </row>
    <row r="323" spans="1:15" s="3" customFormat="1" hidden="1" x14ac:dyDescent="0.25">
      <c r="A323" s="19" t="s">
        <v>13</v>
      </c>
      <c r="B323" s="73" t="s">
        <v>276</v>
      </c>
      <c r="C323" s="74"/>
      <c r="D323" s="74"/>
      <c r="E323" s="75"/>
      <c r="F323" s="20">
        <v>1</v>
      </c>
      <c r="G323" s="20"/>
      <c r="H323" s="20"/>
      <c r="I323" s="20"/>
      <c r="J323" s="20"/>
      <c r="K323" s="20"/>
      <c r="L323" s="20"/>
      <c r="M323" s="20"/>
      <c r="N323" s="20"/>
      <c r="O323" s="30">
        <v>2646.24</v>
      </c>
    </row>
    <row r="324" spans="1:15" s="3" customFormat="1" hidden="1" x14ac:dyDescent="0.25">
      <c r="A324" s="19" t="s">
        <v>13</v>
      </c>
      <c r="B324" s="73" t="s">
        <v>277</v>
      </c>
      <c r="C324" s="74"/>
      <c r="D324" s="74"/>
      <c r="E324" s="75"/>
      <c r="F324" s="20">
        <v>1</v>
      </c>
      <c r="G324" s="20"/>
      <c r="H324" s="20"/>
      <c r="I324" s="20"/>
      <c r="J324" s="20"/>
      <c r="K324" s="20"/>
      <c r="L324" s="20"/>
      <c r="M324" s="20"/>
      <c r="N324" s="20"/>
      <c r="O324" s="30">
        <v>2646.24</v>
      </c>
    </row>
    <row r="325" spans="1:15" s="3" customFormat="1" hidden="1" x14ac:dyDescent="0.25">
      <c r="A325" s="19" t="s">
        <v>13</v>
      </c>
      <c r="B325" s="73" t="s">
        <v>278</v>
      </c>
      <c r="C325" s="74"/>
      <c r="D325" s="74"/>
      <c r="E325" s="75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28" customFormat="1" hidden="1" x14ac:dyDescent="0.25">
      <c r="A326" s="39" t="s">
        <v>409</v>
      </c>
      <c r="B326" s="40" t="s">
        <v>162</v>
      </c>
      <c r="C326" s="40"/>
      <c r="D326" s="39" t="s">
        <v>13</v>
      </c>
      <c r="E326" s="40" t="s">
        <v>417</v>
      </c>
      <c r="F326" s="39">
        <f>SUM(F327:F328)</f>
        <v>1</v>
      </c>
      <c r="G326" s="39"/>
      <c r="H326" s="39"/>
      <c r="I326" s="39"/>
      <c r="J326" s="39">
        <f t="shared" ref="J326:N326" si="59">SUM(J327:J328)</f>
        <v>0</v>
      </c>
      <c r="K326" s="39">
        <f t="shared" si="59"/>
        <v>0</v>
      </c>
      <c r="L326" s="39">
        <f t="shared" si="59"/>
        <v>0</v>
      </c>
      <c r="M326" s="39">
        <f t="shared" si="59"/>
        <v>0</v>
      </c>
      <c r="N326" s="39">
        <f t="shared" si="59"/>
        <v>0</v>
      </c>
      <c r="O326" s="43">
        <f>SUM(O327:O328)</f>
        <v>2646.24</v>
      </c>
    </row>
    <row r="327" spans="1:15" s="28" customFormat="1" hidden="1" x14ac:dyDescent="0.25">
      <c r="A327" s="20" t="s">
        <v>1</v>
      </c>
      <c r="B327" s="64" t="s">
        <v>199</v>
      </c>
      <c r="C327" s="65"/>
      <c r="D327" s="65"/>
      <c r="E327" s="66"/>
      <c r="F327" s="20"/>
      <c r="G327" s="20"/>
      <c r="H327" s="20"/>
      <c r="I327" s="20"/>
      <c r="J327" s="20"/>
      <c r="K327" s="20"/>
      <c r="L327" s="20"/>
      <c r="M327" s="20"/>
      <c r="N327" s="20"/>
      <c r="O327" s="21"/>
    </row>
    <row r="328" spans="1:15" s="3" customFormat="1" hidden="1" x14ac:dyDescent="0.25">
      <c r="A328" s="19" t="s">
        <v>13</v>
      </c>
      <c r="B328" s="73" t="s">
        <v>271</v>
      </c>
      <c r="C328" s="74"/>
      <c r="D328" s="74"/>
      <c r="E328" s="75"/>
      <c r="F328" s="20">
        <v>1</v>
      </c>
      <c r="G328" s="20"/>
      <c r="H328" s="20"/>
      <c r="I328" s="20"/>
      <c r="J328" s="20"/>
      <c r="K328" s="20"/>
      <c r="L328" s="20"/>
      <c r="M328" s="20"/>
      <c r="N328" s="20"/>
      <c r="O328" s="30">
        <v>2646.24</v>
      </c>
    </row>
    <row r="329" spans="1:15" s="28" customFormat="1" hidden="1" x14ac:dyDescent="0.25">
      <c r="A329" s="39" t="s">
        <v>410</v>
      </c>
      <c r="B329" s="40" t="s">
        <v>163</v>
      </c>
      <c r="C329" s="40"/>
      <c r="D329" s="39" t="s">
        <v>13</v>
      </c>
      <c r="E329" s="40" t="s">
        <v>164</v>
      </c>
      <c r="F329" s="39">
        <f>SUM(F330:F331)</f>
        <v>1</v>
      </c>
      <c r="G329" s="39"/>
      <c r="H329" s="39"/>
      <c r="I329" s="39"/>
      <c r="J329" s="39">
        <f t="shared" ref="J329:N329" si="60">SUM(J330:J331)</f>
        <v>0</v>
      </c>
      <c r="K329" s="39">
        <f t="shared" si="60"/>
        <v>0</v>
      </c>
      <c r="L329" s="39">
        <f t="shared" si="60"/>
        <v>0</v>
      </c>
      <c r="M329" s="39">
        <f t="shared" si="60"/>
        <v>0</v>
      </c>
      <c r="N329" s="39">
        <f t="shared" si="60"/>
        <v>0</v>
      </c>
      <c r="O329" s="43">
        <f>SUM(O330:O331)</f>
        <v>2646.24</v>
      </c>
    </row>
    <row r="330" spans="1:15" s="28" customFormat="1" hidden="1" x14ac:dyDescent="0.25">
      <c r="A330" s="20" t="s">
        <v>1</v>
      </c>
      <c r="B330" s="64" t="s">
        <v>199</v>
      </c>
      <c r="C330" s="65"/>
      <c r="D330" s="65"/>
      <c r="E330" s="66"/>
      <c r="F330" s="20"/>
      <c r="G330" s="20"/>
      <c r="H330" s="20"/>
      <c r="I330" s="20"/>
      <c r="J330" s="20"/>
      <c r="K330" s="20"/>
      <c r="L330" s="20"/>
      <c r="M330" s="20"/>
      <c r="N330" s="20"/>
      <c r="O330" s="21"/>
    </row>
    <row r="331" spans="1:15" s="3" customFormat="1" hidden="1" x14ac:dyDescent="0.25">
      <c r="A331" s="19" t="s">
        <v>13</v>
      </c>
      <c r="B331" s="73" t="s">
        <v>255</v>
      </c>
      <c r="C331" s="74"/>
      <c r="D331" s="74"/>
      <c r="E331" s="75"/>
      <c r="F331" s="20">
        <v>1</v>
      </c>
      <c r="G331" s="20"/>
      <c r="H331" s="20"/>
      <c r="I331" s="20"/>
      <c r="J331" s="20"/>
      <c r="K331" s="20"/>
      <c r="L331" s="20"/>
      <c r="M331" s="20"/>
      <c r="N331" s="20"/>
      <c r="O331" s="30">
        <v>2646.24</v>
      </c>
    </row>
    <row r="332" spans="1:15" s="28" customFormat="1" hidden="1" x14ac:dyDescent="0.25">
      <c r="A332" s="39" t="s">
        <v>411</v>
      </c>
      <c r="B332" s="40" t="s">
        <v>165</v>
      </c>
      <c r="C332" s="40"/>
      <c r="D332" s="39" t="s">
        <v>13</v>
      </c>
      <c r="E332" s="40" t="s">
        <v>464</v>
      </c>
      <c r="F332" s="39">
        <f>SUM(F333:F334)</f>
        <v>1</v>
      </c>
      <c r="G332" s="39"/>
      <c r="H332" s="39"/>
      <c r="I332" s="39"/>
      <c r="J332" s="39">
        <f t="shared" ref="J332:N332" si="61">SUM(J333:J334)</f>
        <v>0</v>
      </c>
      <c r="K332" s="39">
        <f t="shared" si="61"/>
        <v>0</v>
      </c>
      <c r="L332" s="39">
        <f t="shared" si="61"/>
        <v>0</v>
      </c>
      <c r="M332" s="39">
        <f t="shared" si="61"/>
        <v>0</v>
      </c>
      <c r="N332" s="39">
        <f t="shared" si="61"/>
        <v>0</v>
      </c>
      <c r="O332" s="43">
        <f>SUM(O333:O334)</f>
        <v>2646.24</v>
      </c>
    </row>
    <row r="333" spans="1:15" s="28" customFormat="1" hidden="1" x14ac:dyDescent="0.25">
      <c r="A333" s="20" t="s">
        <v>1</v>
      </c>
      <c r="B333" s="64" t="s">
        <v>199</v>
      </c>
      <c r="C333" s="65"/>
      <c r="D333" s="65"/>
      <c r="E333" s="66"/>
      <c r="F333" s="20"/>
      <c r="G333" s="20"/>
      <c r="H333" s="20"/>
      <c r="I333" s="20"/>
      <c r="J333" s="20"/>
      <c r="K333" s="20"/>
      <c r="L333" s="20"/>
      <c r="M333" s="20"/>
      <c r="N333" s="20"/>
      <c r="O333" s="21"/>
    </row>
    <row r="334" spans="1:15" s="3" customFormat="1" hidden="1" x14ac:dyDescent="0.25">
      <c r="A334" s="19" t="s">
        <v>13</v>
      </c>
      <c r="B334" s="73" t="s">
        <v>305</v>
      </c>
      <c r="C334" s="74"/>
      <c r="D334" s="74"/>
      <c r="E334" s="75"/>
      <c r="F334" s="20">
        <v>1</v>
      </c>
      <c r="G334" s="20"/>
      <c r="H334" s="20"/>
      <c r="I334" s="20"/>
      <c r="J334" s="20"/>
      <c r="K334" s="20"/>
      <c r="L334" s="20"/>
      <c r="M334" s="20"/>
      <c r="N334" s="20"/>
      <c r="O334" s="30">
        <v>2646.24</v>
      </c>
    </row>
    <row r="335" spans="1:15" s="28" customFormat="1" hidden="1" x14ac:dyDescent="0.25">
      <c r="A335" s="39" t="s">
        <v>412</v>
      </c>
      <c r="B335" s="40" t="s">
        <v>166</v>
      </c>
      <c r="C335" s="40"/>
      <c r="D335" s="39" t="s">
        <v>13</v>
      </c>
      <c r="E335" s="40" t="s">
        <v>418</v>
      </c>
      <c r="F335" s="39">
        <f>SUM(F336:F338)</f>
        <v>1</v>
      </c>
      <c r="G335" s="39"/>
      <c r="H335" s="39"/>
      <c r="I335" s="39"/>
      <c r="J335" s="39">
        <f t="shared" ref="J335:N335" si="62">SUM(J336:J338)</f>
        <v>0</v>
      </c>
      <c r="K335" s="39">
        <f t="shared" si="62"/>
        <v>0</v>
      </c>
      <c r="L335" s="39">
        <f t="shared" si="62"/>
        <v>0</v>
      </c>
      <c r="M335" s="39">
        <f t="shared" si="62"/>
        <v>0</v>
      </c>
      <c r="N335" s="39">
        <f t="shared" si="62"/>
        <v>0</v>
      </c>
      <c r="O335" s="43">
        <f>SUM(O336:O338)</f>
        <v>2646.24</v>
      </c>
    </row>
    <row r="336" spans="1:15" s="28" customFormat="1" hidden="1" x14ac:dyDescent="0.25">
      <c r="A336" s="20" t="s">
        <v>1</v>
      </c>
      <c r="B336" s="64" t="s">
        <v>199</v>
      </c>
      <c r="C336" s="65"/>
      <c r="D336" s="65"/>
      <c r="E336" s="66"/>
      <c r="F336" s="20"/>
      <c r="G336" s="20"/>
      <c r="H336" s="20"/>
      <c r="I336" s="20"/>
      <c r="J336" s="20"/>
      <c r="K336" s="20"/>
      <c r="L336" s="20"/>
      <c r="M336" s="20"/>
      <c r="N336" s="20"/>
      <c r="O336" s="21"/>
    </row>
    <row r="337" spans="1:15" s="3" customFormat="1" hidden="1" x14ac:dyDescent="0.25">
      <c r="A337" s="19" t="s">
        <v>13</v>
      </c>
      <c r="B337" s="73" t="s">
        <v>269</v>
      </c>
      <c r="C337" s="74"/>
      <c r="D337" s="74"/>
      <c r="E337" s="75"/>
      <c r="F337" s="20">
        <v>1</v>
      </c>
      <c r="G337" s="20"/>
      <c r="H337" s="20"/>
      <c r="I337" s="20"/>
      <c r="J337" s="20"/>
      <c r="K337" s="20"/>
      <c r="L337" s="20"/>
      <c r="M337" s="20"/>
      <c r="N337" s="20"/>
      <c r="O337" s="30">
        <v>2646.24</v>
      </c>
    </row>
    <row r="338" spans="1:15" s="3" customFormat="1" hidden="1" x14ac:dyDescent="0.25">
      <c r="A338" s="19"/>
      <c r="B338" s="18" t="s">
        <v>167</v>
      </c>
      <c r="C338" s="18"/>
      <c r="D338" s="19" t="s">
        <v>10</v>
      </c>
      <c r="E338" s="18" t="s">
        <v>168</v>
      </c>
      <c r="F338" s="20"/>
      <c r="G338" s="20"/>
      <c r="H338" s="20"/>
      <c r="I338" s="20"/>
      <c r="J338" s="20" t="s">
        <v>12</v>
      </c>
      <c r="K338" s="20" t="s">
        <v>12</v>
      </c>
      <c r="L338" s="20" t="s">
        <v>12</v>
      </c>
      <c r="M338" s="20" t="s">
        <v>12</v>
      </c>
      <c r="N338" s="20" t="s">
        <v>12</v>
      </c>
      <c r="O338" s="21"/>
    </row>
    <row r="339" spans="1:15" s="28" customFormat="1" hidden="1" x14ac:dyDescent="0.25">
      <c r="A339" s="39" t="s">
        <v>413</v>
      </c>
      <c r="B339" s="40" t="s">
        <v>169</v>
      </c>
      <c r="C339" s="40"/>
      <c r="D339" s="39" t="s">
        <v>13</v>
      </c>
      <c r="E339" s="40" t="s">
        <v>454</v>
      </c>
      <c r="F339" s="39">
        <f>SUM(F340:F342)</f>
        <v>1</v>
      </c>
      <c r="G339" s="39"/>
      <c r="H339" s="39"/>
      <c r="I339" s="39"/>
      <c r="J339" s="39">
        <f t="shared" ref="J339:N339" si="63">SUM(J340:J342)</f>
        <v>0</v>
      </c>
      <c r="K339" s="39">
        <f t="shared" si="63"/>
        <v>0</v>
      </c>
      <c r="L339" s="39">
        <f t="shared" si="63"/>
        <v>0</v>
      </c>
      <c r="M339" s="39">
        <f t="shared" si="63"/>
        <v>0</v>
      </c>
      <c r="N339" s="39">
        <f t="shared" si="63"/>
        <v>0</v>
      </c>
      <c r="O339" s="43">
        <f>SUM(O340:O342)</f>
        <v>2646.24</v>
      </c>
    </row>
    <row r="340" spans="1:15" s="28" customFormat="1" hidden="1" x14ac:dyDescent="0.25">
      <c r="A340" s="20" t="s">
        <v>1</v>
      </c>
      <c r="B340" s="64" t="s">
        <v>199</v>
      </c>
      <c r="C340" s="65"/>
      <c r="D340" s="65"/>
      <c r="E340" s="66"/>
      <c r="F340" s="20"/>
      <c r="G340" s="20"/>
      <c r="H340" s="20"/>
      <c r="I340" s="20"/>
      <c r="J340" s="20"/>
      <c r="K340" s="20"/>
      <c r="L340" s="20"/>
      <c r="M340" s="20"/>
      <c r="N340" s="20"/>
      <c r="O340" s="21"/>
    </row>
    <row r="341" spans="1:15" s="3" customFormat="1" hidden="1" x14ac:dyDescent="0.25">
      <c r="A341" s="19" t="s">
        <v>13</v>
      </c>
      <c r="B341" s="73" t="s">
        <v>239</v>
      </c>
      <c r="C341" s="74"/>
      <c r="D341" s="74"/>
      <c r="E341" s="75"/>
      <c r="F341" s="20">
        <v>1</v>
      </c>
      <c r="G341" s="20"/>
      <c r="H341" s="20"/>
      <c r="I341" s="20"/>
      <c r="J341" s="20"/>
      <c r="K341" s="20"/>
      <c r="L341" s="20"/>
      <c r="M341" s="20"/>
      <c r="N341" s="20"/>
      <c r="O341" s="30">
        <v>2646.24</v>
      </c>
    </row>
    <row r="342" spans="1:15" s="3" customFormat="1" hidden="1" x14ac:dyDescent="0.25">
      <c r="A342" s="19"/>
      <c r="B342" s="18" t="s">
        <v>170</v>
      </c>
      <c r="C342" s="18"/>
      <c r="D342" s="19" t="s">
        <v>13</v>
      </c>
      <c r="E342" s="18" t="s">
        <v>171</v>
      </c>
      <c r="F342" s="20"/>
      <c r="G342" s="20"/>
      <c r="H342" s="20"/>
      <c r="I342" s="20"/>
      <c r="J342" s="20" t="s">
        <v>12</v>
      </c>
      <c r="K342" s="20" t="s">
        <v>12</v>
      </c>
      <c r="L342" s="20" t="s">
        <v>12</v>
      </c>
      <c r="M342" s="20" t="s">
        <v>12</v>
      </c>
      <c r="N342" s="20" t="s">
        <v>12</v>
      </c>
      <c r="O342" s="21"/>
    </row>
    <row r="343" spans="1:15" s="28" customFormat="1" hidden="1" x14ac:dyDescent="0.25">
      <c r="A343" s="39" t="s">
        <v>414</v>
      </c>
      <c r="B343" s="40" t="s">
        <v>172</v>
      </c>
      <c r="C343" s="40"/>
      <c r="D343" s="39" t="s">
        <v>13</v>
      </c>
      <c r="E343" s="40" t="s">
        <v>173</v>
      </c>
      <c r="F343" s="39">
        <f>SUM(F344:F345)</f>
        <v>1</v>
      </c>
      <c r="G343" s="39"/>
      <c r="H343" s="39"/>
      <c r="I343" s="39"/>
      <c r="J343" s="39">
        <f t="shared" ref="J343:N343" si="64">SUM(J344:J345)</f>
        <v>0</v>
      </c>
      <c r="K343" s="39">
        <f t="shared" si="64"/>
        <v>0</v>
      </c>
      <c r="L343" s="39">
        <f t="shared" si="64"/>
        <v>0</v>
      </c>
      <c r="M343" s="39">
        <f t="shared" si="64"/>
        <v>0</v>
      </c>
      <c r="N343" s="39">
        <f t="shared" si="64"/>
        <v>0</v>
      </c>
      <c r="O343" s="43">
        <f>SUM(O344:O345)</f>
        <v>2646.24</v>
      </c>
    </row>
    <row r="344" spans="1:15" s="28" customFormat="1" hidden="1" x14ac:dyDescent="0.25">
      <c r="A344" s="20" t="s">
        <v>1</v>
      </c>
      <c r="B344" s="64" t="s">
        <v>199</v>
      </c>
      <c r="C344" s="65"/>
      <c r="D344" s="65"/>
      <c r="E344" s="66"/>
      <c r="F344" s="20"/>
      <c r="G344" s="20"/>
      <c r="H344" s="20"/>
      <c r="I344" s="20"/>
      <c r="J344" s="20"/>
      <c r="K344" s="20"/>
      <c r="L344" s="20"/>
      <c r="M344" s="20"/>
      <c r="N344" s="20"/>
      <c r="O344" s="21"/>
    </row>
    <row r="345" spans="1:15" s="3" customFormat="1" hidden="1" x14ac:dyDescent="0.25">
      <c r="A345" s="19" t="s">
        <v>13</v>
      </c>
      <c r="B345" s="73" t="s">
        <v>258</v>
      </c>
      <c r="C345" s="74"/>
      <c r="D345" s="74"/>
      <c r="E345" s="75"/>
      <c r="F345" s="20">
        <v>1</v>
      </c>
      <c r="G345" s="20"/>
      <c r="H345" s="20"/>
      <c r="I345" s="20"/>
      <c r="J345" s="20"/>
      <c r="K345" s="20"/>
      <c r="L345" s="20"/>
      <c r="M345" s="20"/>
      <c r="N345" s="20"/>
      <c r="O345" s="30">
        <v>2646.24</v>
      </c>
    </row>
    <row r="346" spans="1:15" s="28" customFormat="1" hidden="1" x14ac:dyDescent="0.25">
      <c r="A346" s="39" t="s">
        <v>415</v>
      </c>
      <c r="B346" s="40" t="s">
        <v>174</v>
      </c>
      <c r="C346" s="40"/>
      <c r="D346" s="39" t="s">
        <v>13</v>
      </c>
      <c r="E346" s="40" t="s">
        <v>175</v>
      </c>
      <c r="F346" s="39">
        <f>SUM(F347:F348)</f>
        <v>1</v>
      </c>
      <c r="G346" s="39"/>
      <c r="H346" s="39"/>
      <c r="I346" s="39"/>
      <c r="J346" s="39">
        <f t="shared" ref="J346:N346" si="65">SUM(J347:J348)</f>
        <v>0</v>
      </c>
      <c r="K346" s="39">
        <f t="shared" si="65"/>
        <v>0</v>
      </c>
      <c r="L346" s="39">
        <f t="shared" si="65"/>
        <v>0</v>
      </c>
      <c r="M346" s="39">
        <f t="shared" si="65"/>
        <v>0</v>
      </c>
      <c r="N346" s="39">
        <f t="shared" si="65"/>
        <v>0</v>
      </c>
      <c r="O346" s="43">
        <f>SUM(O347:O348)</f>
        <v>2646.24</v>
      </c>
    </row>
    <row r="347" spans="1:15" s="28" customFormat="1" hidden="1" x14ac:dyDescent="0.25">
      <c r="A347" s="20" t="s">
        <v>1</v>
      </c>
      <c r="B347" s="64" t="s">
        <v>199</v>
      </c>
      <c r="C347" s="65"/>
      <c r="D347" s="65"/>
      <c r="E347" s="66"/>
      <c r="F347" s="20"/>
      <c r="G347" s="20"/>
      <c r="H347" s="20"/>
      <c r="I347" s="20"/>
      <c r="J347" s="20"/>
      <c r="K347" s="20"/>
      <c r="L347" s="20"/>
      <c r="M347" s="20"/>
      <c r="N347" s="20"/>
      <c r="O347" s="21"/>
    </row>
    <row r="348" spans="1:15" s="3" customFormat="1" hidden="1" x14ac:dyDescent="0.25">
      <c r="A348" s="19" t="s">
        <v>13</v>
      </c>
      <c r="B348" s="73" t="s">
        <v>279</v>
      </c>
      <c r="C348" s="74"/>
      <c r="D348" s="74"/>
      <c r="E348" s="75"/>
      <c r="F348" s="20">
        <v>1</v>
      </c>
      <c r="G348" s="20"/>
      <c r="H348" s="20"/>
      <c r="I348" s="20"/>
      <c r="J348" s="20"/>
      <c r="K348" s="20"/>
      <c r="L348" s="20"/>
      <c r="M348" s="20"/>
      <c r="N348" s="20"/>
      <c r="O348" s="30">
        <v>2646.24</v>
      </c>
    </row>
    <row r="349" spans="1:15" s="28" customFormat="1" hidden="1" x14ac:dyDescent="0.25">
      <c r="A349" s="39" t="s">
        <v>416</v>
      </c>
      <c r="B349" s="40" t="s">
        <v>176</v>
      </c>
      <c r="C349" s="40"/>
      <c r="D349" s="39" t="s">
        <v>13</v>
      </c>
      <c r="E349" s="40" t="s">
        <v>177</v>
      </c>
      <c r="F349" s="39">
        <f>SUM(F350:F351)</f>
        <v>1</v>
      </c>
      <c r="G349" s="39"/>
      <c r="H349" s="39"/>
      <c r="I349" s="39"/>
      <c r="J349" s="39">
        <f t="shared" ref="J349:N349" si="66">SUM(J350:J351)</f>
        <v>0</v>
      </c>
      <c r="K349" s="39">
        <f t="shared" si="66"/>
        <v>0</v>
      </c>
      <c r="L349" s="39">
        <f t="shared" si="66"/>
        <v>0</v>
      </c>
      <c r="M349" s="39">
        <f t="shared" si="66"/>
        <v>0</v>
      </c>
      <c r="N349" s="39">
        <f t="shared" si="66"/>
        <v>0</v>
      </c>
      <c r="O349" s="43">
        <f>SUM(O350:O351)</f>
        <v>2646.24</v>
      </c>
    </row>
    <row r="350" spans="1:15" s="28" customFormat="1" hidden="1" x14ac:dyDescent="0.25">
      <c r="A350" s="20" t="s">
        <v>1</v>
      </c>
      <c r="B350" s="64" t="s">
        <v>199</v>
      </c>
      <c r="C350" s="65"/>
      <c r="D350" s="65"/>
      <c r="E350" s="66"/>
      <c r="F350" s="20"/>
      <c r="G350" s="20"/>
      <c r="H350" s="20"/>
      <c r="I350" s="20"/>
      <c r="J350" s="20"/>
      <c r="K350" s="20"/>
      <c r="L350" s="20"/>
      <c r="M350" s="20"/>
      <c r="N350" s="20"/>
      <c r="O350" s="21"/>
    </row>
    <row r="351" spans="1:15" s="3" customFormat="1" hidden="1" x14ac:dyDescent="0.25">
      <c r="A351" s="19" t="s">
        <v>13</v>
      </c>
      <c r="B351" s="73" t="s">
        <v>440</v>
      </c>
      <c r="C351" s="74"/>
      <c r="D351" s="74"/>
      <c r="E351" s="75"/>
      <c r="F351" s="20">
        <v>1</v>
      </c>
      <c r="G351" s="20"/>
      <c r="H351" s="20"/>
      <c r="I351" s="20"/>
      <c r="J351" s="20"/>
      <c r="K351" s="20"/>
      <c r="L351" s="20"/>
      <c r="M351" s="20"/>
      <c r="N351" s="20"/>
      <c r="O351" s="30">
        <v>2646.24</v>
      </c>
    </row>
    <row r="352" spans="1:15" hidden="1" x14ac:dyDescent="0.25">
      <c r="A352" s="11"/>
      <c r="B352" s="10"/>
      <c r="C352" s="10"/>
      <c r="D352" s="11"/>
      <c r="E352" s="12" t="s">
        <v>27</v>
      </c>
      <c r="F352" s="13">
        <f>F349+F346+F343+F339+F335+F332+F329+F326+F321+F318+F314+F309+F306+F303+F300+F297+F294</f>
        <v>19</v>
      </c>
      <c r="G352" s="13"/>
      <c r="H352" s="13"/>
      <c r="I352" s="13"/>
      <c r="J352" s="13">
        <f t="shared" ref="J352:N352" si="67">J349+J346+J343+J339+J335+J332+J329+J326+J321+J318+J314+J309+J306+J303+J300+J297+J294</f>
        <v>0</v>
      </c>
      <c r="K352" s="13">
        <f t="shared" si="67"/>
        <v>0</v>
      </c>
      <c r="L352" s="13">
        <f t="shared" si="67"/>
        <v>0</v>
      </c>
      <c r="M352" s="13">
        <f t="shared" si="67"/>
        <v>0</v>
      </c>
      <c r="N352" s="13">
        <f t="shared" si="67"/>
        <v>0</v>
      </c>
      <c r="O352" s="32">
        <f>O349+O346+O343+O339+O335+O332+O329+O326+O321+O318+O314+O309+O306+O303+O300+O297+O294</f>
        <v>50278.559999999983</v>
      </c>
    </row>
    <row r="353" spans="1:15" s="3" customFormat="1" hidden="1" x14ac:dyDescent="0.25">
      <c r="A353" s="23"/>
      <c r="B353" s="29"/>
      <c r="C353" s="29"/>
      <c r="D353" s="23"/>
      <c r="E353" s="24"/>
      <c r="F353" s="25"/>
      <c r="G353" s="25"/>
      <c r="H353" s="25"/>
      <c r="I353" s="25"/>
      <c r="J353" s="25"/>
      <c r="K353" s="25"/>
      <c r="L353" s="25"/>
      <c r="M353" s="25"/>
      <c r="N353" s="25"/>
      <c r="O353" s="34"/>
    </row>
    <row r="354" spans="1:15" hidden="1" x14ac:dyDescent="0.25">
      <c r="A354" s="92" t="s">
        <v>178</v>
      </c>
      <c r="B354" s="92"/>
      <c r="C354" s="92"/>
      <c r="D354" s="92"/>
      <c r="E354" s="92"/>
      <c r="F354" s="92"/>
      <c r="G354" s="92"/>
      <c r="H354" s="92"/>
      <c r="I354" s="92"/>
      <c r="J354" s="92"/>
      <c r="K354" s="92"/>
      <c r="L354" s="92"/>
      <c r="M354" s="92"/>
      <c r="N354" s="92"/>
      <c r="O354" s="93"/>
    </row>
    <row r="355" spans="1:15" s="28" customFormat="1" hidden="1" x14ac:dyDescent="0.25">
      <c r="A355" s="39" t="s">
        <v>395</v>
      </c>
      <c r="B355" s="40" t="s">
        <v>9</v>
      </c>
      <c r="C355" s="40"/>
      <c r="D355" s="39" t="s">
        <v>10</v>
      </c>
      <c r="E355" s="40" t="s">
        <v>179</v>
      </c>
      <c r="F355" s="39">
        <f t="shared" ref="F355:O355" si="68">SUM(F356:F360)</f>
        <v>4</v>
      </c>
      <c r="G355" s="39"/>
      <c r="H355" s="39"/>
      <c r="I355" s="39"/>
      <c r="J355" s="39">
        <f t="shared" si="68"/>
        <v>0</v>
      </c>
      <c r="K355" s="39">
        <f t="shared" si="68"/>
        <v>0</v>
      </c>
      <c r="L355" s="39">
        <f t="shared" si="68"/>
        <v>0</v>
      </c>
      <c r="M355" s="39">
        <f t="shared" si="68"/>
        <v>0</v>
      </c>
      <c r="N355" s="39">
        <f t="shared" si="68"/>
        <v>0</v>
      </c>
      <c r="O355" s="43">
        <f t="shared" si="68"/>
        <v>10402.36</v>
      </c>
    </row>
    <row r="356" spans="1:15" s="3" customFormat="1" hidden="1" x14ac:dyDescent="0.25">
      <c r="A356" s="20" t="s">
        <v>1</v>
      </c>
      <c r="B356" s="64" t="s">
        <v>199</v>
      </c>
      <c r="C356" s="65"/>
      <c r="D356" s="65"/>
      <c r="E356" s="66"/>
      <c r="F356" s="20"/>
      <c r="G356" s="20"/>
      <c r="H356" s="20"/>
      <c r="I356" s="20"/>
      <c r="J356" s="20"/>
      <c r="K356" s="20"/>
      <c r="L356" s="20"/>
      <c r="M356" s="20"/>
      <c r="N356" s="20"/>
      <c r="O356" s="21"/>
    </row>
    <row r="357" spans="1:15" s="3" customFormat="1" hidden="1" x14ac:dyDescent="0.25">
      <c r="A357" s="19" t="s">
        <v>10</v>
      </c>
      <c r="B357" s="73" t="s">
        <v>284</v>
      </c>
      <c r="C357" s="74"/>
      <c r="D357" s="74"/>
      <c r="E357" s="75"/>
      <c r="F357" s="20">
        <v>1</v>
      </c>
      <c r="G357" s="20"/>
      <c r="H357" s="20"/>
      <c r="I357" s="20"/>
      <c r="J357" s="20"/>
      <c r="K357" s="20"/>
      <c r="L357" s="20"/>
      <c r="M357" s="20"/>
      <c r="N357" s="20"/>
      <c r="O357" s="30">
        <v>2600.59</v>
      </c>
    </row>
    <row r="358" spans="1:15" s="3" customFormat="1" hidden="1" x14ac:dyDescent="0.25">
      <c r="A358" s="19" t="s">
        <v>10</v>
      </c>
      <c r="B358" s="73" t="s">
        <v>285</v>
      </c>
      <c r="C358" s="74"/>
      <c r="D358" s="74"/>
      <c r="E358" s="75"/>
      <c r="F358" s="20">
        <v>1</v>
      </c>
      <c r="G358" s="20"/>
      <c r="H358" s="20"/>
      <c r="I358" s="20"/>
      <c r="J358" s="20"/>
      <c r="K358" s="20"/>
      <c r="L358" s="20"/>
      <c r="M358" s="20"/>
      <c r="N358" s="20"/>
      <c r="O358" s="30">
        <v>2600.59</v>
      </c>
    </row>
    <row r="359" spans="1:15" s="3" customFormat="1" hidden="1" x14ac:dyDescent="0.25">
      <c r="A359" s="19" t="s">
        <v>10</v>
      </c>
      <c r="B359" s="73" t="s">
        <v>286</v>
      </c>
      <c r="C359" s="74"/>
      <c r="D359" s="74"/>
      <c r="E359" s="75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3" t="s">
        <v>287</v>
      </c>
      <c r="C360" s="74"/>
      <c r="D360" s="74"/>
      <c r="E360" s="75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hidden="1" x14ac:dyDescent="0.25">
      <c r="A361" s="11"/>
      <c r="B361" s="10"/>
      <c r="C361" s="10"/>
      <c r="D361" s="11"/>
      <c r="E361" s="12" t="s">
        <v>27</v>
      </c>
      <c r="F361" s="13">
        <f t="shared" ref="F361:O361" si="69">SUM(F355:F355)</f>
        <v>4</v>
      </c>
      <c r="G361" s="13"/>
      <c r="H361" s="13"/>
      <c r="I361" s="13"/>
      <c r="J361" s="13">
        <f t="shared" si="69"/>
        <v>0</v>
      </c>
      <c r="K361" s="13">
        <f t="shared" si="69"/>
        <v>0</v>
      </c>
      <c r="L361" s="13">
        <f t="shared" si="69"/>
        <v>0</v>
      </c>
      <c r="M361" s="13">
        <f t="shared" si="69"/>
        <v>0</v>
      </c>
      <c r="N361" s="13">
        <f t="shared" si="69"/>
        <v>0</v>
      </c>
      <c r="O361" s="32">
        <f t="shared" si="69"/>
        <v>10402.36</v>
      </c>
    </row>
    <row r="362" spans="1:15" s="3" customFormat="1" hidden="1" x14ac:dyDescent="0.25">
      <c r="A362" s="23"/>
      <c r="B362" s="29"/>
      <c r="C362" s="29"/>
      <c r="D362" s="23"/>
      <c r="E362" s="24"/>
      <c r="F362" s="25"/>
      <c r="G362" s="25"/>
      <c r="H362" s="25"/>
      <c r="I362" s="25"/>
      <c r="J362" s="25"/>
      <c r="K362" s="25"/>
      <c r="L362" s="25"/>
      <c r="M362" s="25"/>
      <c r="N362" s="25"/>
      <c r="O362" s="34"/>
    </row>
    <row r="363" spans="1:15" hidden="1" x14ac:dyDescent="0.25">
      <c r="A363" s="92" t="s">
        <v>180</v>
      </c>
      <c r="B363" s="92"/>
      <c r="C363" s="92"/>
      <c r="D363" s="92"/>
      <c r="E363" s="92"/>
      <c r="F363" s="92"/>
      <c r="G363" s="92"/>
      <c r="H363" s="92"/>
      <c r="I363" s="92"/>
      <c r="J363" s="92"/>
      <c r="K363" s="92"/>
      <c r="L363" s="92"/>
      <c r="M363" s="92"/>
      <c r="N363" s="92"/>
      <c r="O363" s="93"/>
    </row>
    <row r="364" spans="1:15" s="28" customFormat="1" hidden="1" x14ac:dyDescent="0.25">
      <c r="A364" s="39" t="s">
        <v>396</v>
      </c>
      <c r="B364" s="40" t="s">
        <v>180</v>
      </c>
      <c r="C364" s="40"/>
      <c r="D364" s="39" t="s">
        <v>10</v>
      </c>
      <c r="E364" s="40" t="s">
        <v>181</v>
      </c>
      <c r="F364" s="39">
        <f>SUM(F365:F368)</f>
        <v>3</v>
      </c>
      <c r="G364" s="39"/>
      <c r="H364" s="39"/>
      <c r="I364" s="39"/>
      <c r="J364" s="39">
        <f t="shared" ref="J364:N364" si="70">SUM(J365:J368)</f>
        <v>0</v>
      </c>
      <c r="K364" s="39">
        <f t="shared" si="70"/>
        <v>0</v>
      </c>
      <c r="L364" s="39">
        <f t="shared" si="70"/>
        <v>0</v>
      </c>
      <c r="M364" s="39">
        <f t="shared" si="70"/>
        <v>0</v>
      </c>
      <c r="N364" s="39">
        <f t="shared" si="70"/>
        <v>0</v>
      </c>
      <c r="O364" s="43">
        <f>SUM(O365:O368)</f>
        <v>7801.77</v>
      </c>
    </row>
    <row r="365" spans="1:15" s="3" customFormat="1" hidden="1" x14ac:dyDescent="0.25">
      <c r="A365" s="20" t="s">
        <v>1</v>
      </c>
      <c r="B365" s="64" t="s">
        <v>199</v>
      </c>
      <c r="C365" s="65"/>
      <c r="D365" s="65"/>
      <c r="E365" s="66"/>
      <c r="F365" s="20"/>
      <c r="G365" s="20"/>
      <c r="H365" s="20"/>
      <c r="I365" s="20"/>
      <c r="J365" s="20"/>
      <c r="K365" s="20"/>
      <c r="L365" s="20"/>
      <c r="M365" s="20"/>
      <c r="N365" s="20"/>
      <c r="O365" s="21"/>
    </row>
    <row r="366" spans="1:15" s="3" customFormat="1" hidden="1" x14ac:dyDescent="0.25">
      <c r="A366" s="19" t="s">
        <v>10</v>
      </c>
      <c r="B366" s="73" t="s">
        <v>433</v>
      </c>
      <c r="C366" s="74"/>
      <c r="D366" s="74"/>
      <c r="E366" s="75"/>
      <c r="F366" s="20">
        <v>1</v>
      </c>
      <c r="G366" s="20"/>
      <c r="H366" s="20"/>
      <c r="I366" s="20"/>
      <c r="J366" s="20"/>
      <c r="K366" s="20"/>
      <c r="L366" s="20"/>
      <c r="M366" s="20"/>
      <c r="N366" s="20"/>
      <c r="O366" s="30">
        <v>2600.59</v>
      </c>
    </row>
    <row r="367" spans="1:15" s="3" customFormat="1" hidden="1" x14ac:dyDescent="0.25">
      <c r="A367" s="19" t="s">
        <v>10</v>
      </c>
      <c r="B367" s="73" t="s">
        <v>434</v>
      </c>
      <c r="C367" s="74"/>
      <c r="D367" s="74"/>
      <c r="E367" s="75"/>
      <c r="F367" s="20">
        <v>1</v>
      </c>
      <c r="G367" s="20"/>
      <c r="H367" s="20"/>
      <c r="I367" s="20"/>
      <c r="J367" s="20"/>
      <c r="K367" s="20"/>
      <c r="L367" s="20"/>
      <c r="M367" s="20"/>
      <c r="N367" s="20"/>
      <c r="O367" s="30">
        <v>2600.59</v>
      </c>
    </row>
    <row r="368" spans="1:15" s="3" customFormat="1" hidden="1" x14ac:dyDescent="0.25">
      <c r="A368" s="19" t="s">
        <v>10</v>
      </c>
      <c r="B368" s="84" t="s">
        <v>435</v>
      </c>
      <c r="C368" s="85"/>
      <c r="D368" s="85"/>
      <c r="E368" s="86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hidden="1" x14ac:dyDescent="0.25">
      <c r="A369" s="11"/>
      <c r="B369" s="10"/>
      <c r="C369" s="10"/>
      <c r="D369" s="11"/>
      <c r="E369" s="12" t="s">
        <v>27</v>
      </c>
      <c r="F369" s="13">
        <f>SUM(F364:F364)</f>
        <v>3</v>
      </c>
      <c r="G369" s="13"/>
      <c r="H369" s="13"/>
      <c r="I369" s="13"/>
      <c r="J369" s="13">
        <f t="shared" ref="J369:N369" si="71">SUM(J364:J364)</f>
        <v>0</v>
      </c>
      <c r="K369" s="13">
        <f t="shared" si="71"/>
        <v>0</v>
      </c>
      <c r="L369" s="13">
        <f t="shared" si="71"/>
        <v>0</v>
      </c>
      <c r="M369" s="13">
        <f t="shared" si="71"/>
        <v>0</v>
      </c>
      <c r="N369" s="13">
        <f t="shared" si="71"/>
        <v>0</v>
      </c>
      <c r="O369" s="32">
        <f>SUM(O364:O364)</f>
        <v>7801.77</v>
      </c>
    </row>
    <row r="370" spans="1:15" s="3" customFormat="1" hidden="1" x14ac:dyDescent="0.25">
      <c r="A370" s="23"/>
      <c r="B370" s="29"/>
      <c r="C370" s="29"/>
      <c r="D370" s="23"/>
      <c r="E370" s="24"/>
      <c r="F370" s="25"/>
      <c r="G370" s="25"/>
      <c r="H370" s="25"/>
      <c r="I370" s="25"/>
      <c r="J370" s="25"/>
      <c r="K370" s="25"/>
      <c r="L370" s="25"/>
      <c r="M370" s="25"/>
      <c r="N370" s="25"/>
      <c r="O370" s="34"/>
    </row>
    <row r="371" spans="1:15" hidden="1" x14ac:dyDescent="0.25">
      <c r="A371" s="92" t="s">
        <v>182</v>
      </c>
      <c r="B371" s="92"/>
      <c r="C371" s="92"/>
      <c r="D371" s="92"/>
      <c r="E371" s="92"/>
      <c r="F371" s="92"/>
      <c r="G371" s="92"/>
      <c r="H371" s="92"/>
      <c r="I371" s="92"/>
      <c r="J371" s="92"/>
      <c r="K371" s="92"/>
      <c r="L371" s="92"/>
      <c r="M371" s="92"/>
      <c r="N371" s="92"/>
      <c r="O371" s="93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183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2">SUM(J372:J372)</f>
        <v>0</v>
      </c>
      <c r="K373" s="13">
        <f t="shared" si="72"/>
        <v>0</v>
      </c>
      <c r="L373" s="13">
        <f t="shared" si="72"/>
        <v>0</v>
      </c>
      <c r="M373" s="13">
        <f t="shared" si="72"/>
        <v>0</v>
      </c>
      <c r="N373" s="13">
        <f t="shared" si="72"/>
        <v>0</v>
      </c>
      <c r="O373" s="13">
        <v>0</v>
      </c>
    </row>
    <row r="374" spans="1:15" s="3" customFormat="1" hidden="1" x14ac:dyDescent="0.25">
      <c r="A374" s="23"/>
      <c r="B374" s="29"/>
      <c r="C374" s="29"/>
      <c r="D374" s="23"/>
      <c r="E374" s="24"/>
      <c r="F374" s="25"/>
      <c r="G374" s="25"/>
      <c r="H374" s="25"/>
      <c r="I374" s="25"/>
      <c r="J374" s="25"/>
      <c r="K374" s="25"/>
      <c r="L374" s="25"/>
      <c r="M374" s="25"/>
      <c r="N374" s="25"/>
      <c r="O374" s="34"/>
    </row>
    <row r="375" spans="1:15" s="3" customFormat="1" hidden="1" x14ac:dyDescent="0.25">
      <c r="A375" s="92" t="s">
        <v>188</v>
      </c>
      <c r="B375" s="92"/>
      <c r="C375" s="92"/>
      <c r="D375" s="92"/>
      <c r="E375" s="92"/>
      <c r="F375" s="92"/>
      <c r="G375" s="92"/>
      <c r="H375" s="92"/>
      <c r="I375" s="92"/>
      <c r="J375" s="92"/>
      <c r="K375" s="92"/>
      <c r="L375" s="92"/>
      <c r="M375" s="92"/>
      <c r="N375" s="92"/>
      <c r="O375" s="93"/>
    </row>
    <row r="376" spans="1:15" s="28" customFormat="1" hidden="1" x14ac:dyDescent="0.25">
      <c r="A376" s="39" t="s">
        <v>397</v>
      </c>
      <c r="B376" s="40" t="s">
        <v>191</v>
      </c>
      <c r="C376" s="40"/>
      <c r="D376" s="39" t="s">
        <v>10</v>
      </c>
      <c r="E376" s="40" t="s">
        <v>192</v>
      </c>
      <c r="F376" s="39">
        <f t="shared" ref="F376:N376" si="73">SUM(F377:F389)</f>
        <v>12</v>
      </c>
      <c r="G376" s="39"/>
      <c r="H376" s="39"/>
      <c r="I376" s="39"/>
      <c r="J376" s="39">
        <f t="shared" si="73"/>
        <v>0</v>
      </c>
      <c r="K376" s="39">
        <f t="shared" si="73"/>
        <v>0</v>
      </c>
      <c r="L376" s="39">
        <f t="shared" si="73"/>
        <v>0</v>
      </c>
      <c r="M376" s="39">
        <f t="shared" si="73"/>
        <v>0</v>
      </c>
      <c r="N376" s="39">
        <f t="shared" si="73"/>
        <v>0</v>
      </c>
      <c r="O376" s="41">
        <f>SUM(O377:O389)</f>
        <v>31207.08</v>
      </c>
    </row>
    <row r="377" spans="1:15" s="3" customFormat="1" hidden="1" x14ac:dyDescent="0.25">
      <c r="A377" s="20" t="s">
        <v>1</v>
      </c>
      <c r="B377" s="64" t="s">
        <v>199</v>
      </c>
      <c r="C377" s="65"/>
      <c r="D377" s="65"/>
      <c r="E377" s="66"/>
      <c r="F377" s="20"/>
      <c r="G377" s="20"/>
      <c r="H377" s="20"/>
      <c r="I377" s="20"/>
      <c r="J377" s="20"/>
      <c r="K377" s="20"/>
      <c r="L377" s="20"/>
      <c r="M377" s="20"/>
      <c r="N377" s="20"/>
      <c r="O377" s="21"/>
    </row>
    <row r="378" spans="1:15" s="3" customFormat="1" hidden="1" x14ac:dyDescent="0.25">
      <c r="A378" s="19" t="s">
        <v>10</v>
      </c>
      <c r="B378" s="73" t="s">
        <v>313</v>
      </c>
      <c r="C378" s="74"/>
      <c r="D378" s="74"/>
      <c r="E378" s="75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10</v>
      </c>
      <c r="B379" s="73" t="s">
        <v>314</v>
      </c>
      <c r="C379" s="74"/>
      <c r="D379" s="74"/>
      <c r="E379" s="75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84" t="s">
        <v>320</v>
      </c>
      <c r="C380" s="85"/>
      <c r="D380" s="85"/>
      <c r="E380" s="86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3" t="s">
        <v>312</v>
      </c>
      <c r="C381" s="74"/>
      <c r="D381" s="74"/>
      <c r="E381" s="75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73" t="s">
        <v>317</v>
      </c>
      <c r="C382" s="74"/>
      <c r="D382" s="74"/>
      <c r="E382" s="75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3" t="s">
        <v>316</v>
      </c>
      <c r="C383" s="74"/>
      <c r="D383" s="74"/>
      <c r="E383" s="75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3" t="s">
        <v>318</v>
      </c>
      <c r="C384" s="74"/>
      <c r="D384" s="74"/>
      <c r="E384" s="75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3" t="s">
        <v>315</v>
      </c>
      <c r="C385" s="74"/>
      <c r="D385" s="74"/>
      <c r="E385" s="75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3" t="s">
        <v>473</v>
      </c>
      <c r="C386" s="74"/>
      <c r="D386" s="74"/>
      <c r="E386" s="75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3" t="s">
        <v>474</v>
      </c>
      <c r="C387" s="74"/>
      <c r="D387" s="74"/>
      <c r="E387" s="75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3" t="s">
        <v>475</v>
      </c>
      <c r="C388" s="74"/>
      <c r="D388" s="74"/>
      <c r="E388" s="75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3" t="s">
        <v>319</v>
      </c>
      <c r="C389" s="74"/>
      <c r="D389" s="74"/>
      <c r="E389" s="75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28" customFormat="1" hidden="1" x14ac:dyDescent="0.25">
      <c r="A390" s="39" t="s">
        <v>398</v>
      </c>
      <c r="B390" s="40" t="s">
        <v>465</v>
      </c>
      <c r="C390" s="40"/>
      <c r="D390" s="39" t="s">
        <v>10</v>
      </c>
      <c r="E390" s="40" t="s">
        <v>466</v>
      </c>
      <c r="F390" s="39">
        <f>SUM(F391:F393)</f>
        <v>2</v>
      </c>
      <c r="G390" s="39"/>
      <c r="H390" s="39"/>
      <c r="I390" s="39"/>
      <c r="J390" s="39">
        <f t="shared" ref="J390:N390" si="74">SUM(J391:J393)</f>
        <v>0</v>
      </c>
      <c r="K390" s="39">
        <f t="shared" si="74"/>
        <v>0</v>
      </c>
      <c r="L390" s="39">
        <f t="shared" si="74"/>
        <v>0</v>
      </c>
      <c r="M390" s="39">
        <f t="shared" si="74"/>
        <v>0</v>
      </c>
      <c r="N390" s="39">
        <f t="shared" si="74"/>
        <v>0</v>
      </c>
      <c r="O390" s="41">
        <f>SUM(O391:O393)</f>
        <v>5201.18</v>
      </c>
    </row>
    <row r="391" spans="1:15" s="3" customFormat="1" hidden="1" x14ac:dyDescent="0.25">
      <c r="A391" s="20" t="s">
        <v>1</v>
      </c>
      <c r="B391" s="64" t="s">
        <v>199</v>
      </c>
      <c r="C391" s="65"/>
      <c r="D391" s="65"/>
      <c r="E391" s="66"/>
      <c r="F391" s="20"/>
      <c r="G391" s="20"/>
      <c r="H391" s="20"/>
      <c r="I391" s="20"/>
      <c r="J391" s="20"/>
      <c r="K391" s="20"/>
      <c r="L391" s="20"/>
      <c r="M391" s="20"/>
      <c r="N391" s="20"/>
      <c r="O391" s="21"/>
    </row>
    <row r="392" spans="1:15" s="3" customFormat="1" hidden="1" x14ac:dyDescent="0.25">
      <c r="A392" s="19" t="s">
        <v>10</v>
      </c>
      <c r="B392" s="73" t="s">
        <v>436</v>
      </c>
      <c r="C392" s="74"/>
      <c r="D392" s="74"/>
      <c r="E392" s="75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10</v>
      </c>
      <c r="B393" s="73" t="s">
        <v>437</v>
      </c>
      <c r="C393" s="74"/>
      <c r="D393" s="74"/>
      <c r="E393" s="75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44" customFormat="1" hidden="1" x14ac:dyDescent="0.25">
      <c r="A394" s="50" t="s">
        <v>467</v>
      </c>
      <c r="B394" s="51" t="s">
        <v>471</v>
      </c>
      <c r="C394" s="51"/>
      <c r="D394" s="50" t="s">
        <v>10</v>
      </c>
      <c r="E394" s="51" t="s">
        <v>468</v>
      </c>
      <c r="F394" s="50">
        <f t="shared" ref="F394:O394" si="75">SUM(F395:F396)</f>
        <v>1</v>
      </c>
      <c r="G394" s="50"/>
      <c r="H394" s="50"/>
      <c r="I394" s="50"/>
      <c r="J394" s="50">
        <f t="shared" si="75"/>
        <v>0</v>
      </c>
      <c r="K394" s="50">
        <f t="shared" si="75"/>
        <v>0</v>
      </c>
      <c r="L394" s="50">
        <f t="shared" si="75"/>
        <v>0</v>
      </c>
      <c r="M394" s="50">
        <f t="shared" si="75"/>
        <v>0</v>
      </c>
      <c r="N394" s="50">
        <f t="shared" si="75"/>
        <v>0</v>
      </c>
      <c r="O394" s="52">
        <f t="shared" si="75"/>
        <v>520.11800000000005</v>
      </c>
    </row>
    <row r="395" spans="1:15" s="3" customFormat="1" hidden="1" x14ac:dyDescent="0.25">
      <c r="A395" s="20" t="s">
        <v>1</v>
      </c>
      <c r="B395" s="64" t="s">
        <v>199</v>
      </c>
      <c r="C395" s="65"/>
      <c r="D395" s="65"/>
      <c r="E395" s="66"/>
      <c r="F395" s="20"/>
      <c r="G395" s="20"/>
      <c r="H395" s="20"/>
      <c r="I395" s="20"/>
      <c r="J395" s="20"/>
      <c r="K395" s="20"/>
      <c r="L395" s="20"/>
      <c r="M395" s="20"/>
      <c r="N395" s="20"/>
      <c r="O395" s="21"/>
    </row>
    <row r="396" spans="1:15" s="38" customFormat="1" hidden="1" x14ac:dyDescent="0.25">
      <c r="A396" s="53" t="s">
        <v>10</v>
      </c>
      <c r="B396" s="70" t="s">
        <v>472</v>
      </c>
      <c r="C396" s="71"/>
      <c r="D396" s="71"/>
      <c r="E396" s="72"/>
      <c r="F396" s="54">
        <v>1</v>
      </c>
      <c r="G396" s="54"/>
      <c r="H396" s="54"/>
      <c r="I396" s="54"/>
      <c r="J396" s="54"/>
      <c r="K396" s="54"/>
      <c r="L396" s="54"/>
      <c r="M396" s="54"/>
      <c r="N396" s="54"/>
      <c r="O396" s="55">
        <f>2600.59/30*6</f>
        <v>520.11800000000005</v>
      </c>
    </row>
    <row r="397" spans="1:15" s="38" customFormat="1" hidden="1" x14ac:dyDescent="0.25">
      <c r="A397" s="35"/>
      <c r="B397" s="36"/>
      <c r="C397" s="36"/>
      <c r="D397" s="35"/>
      <c r="E397" s="37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3"/>
      <c r="B398" s="29"/>
      <c r="C398" s="29"/>
      <c r="D398" s="23"/>
      <c r="E398" s="24"/>
      <c r="F398" s="26"/>
      <c r="G398" s="26"/>
      <c r="H398" s="26"/>
      <c r="I398" s="26"/>
      <c r="J398" s="26"/>
      <c r="K398" s="26"/>
      <c r="L398" s="26"/>
      <c r="M398" s="26"/>
      <c r="N398" s="26"/>
      <c r="O398" s="34"/>
    </row>
    <row r="399" spans="1:15" s="3" customFormat="1" hidden="1" x14ac:dyDescent="0.25">
      <c r="A399" s="92" t="s">
        <v>189</v>
      </c>
      <c r="B399" s="92"/>
      <c r="C399" s="92"/>
      <c r="D399" s="92"/>
      <c r="E399" s="92"/>
      <c r="F399" s="92"/>
      <c r="G399" s="92"/>
      <c r="H399" s="92"/>
      <c r="I399" s="92"/>
      <c r="J399" s="92"/>
      <c r="K399" s="92"/>
      <c r="L399" s="92"/>
      <c r="M399" s="92"/>
      <c r="N399" s="92"/>
      <c r="O399" s="93"/>
    </row>
    <row r="400" spans="1:15" s="28" customFormat="1" hidden="1" x14ac:dyDescent="0.25">
      <c r="A400" s="39" t="s">
        <v>399</v>
      </c>
      <c r="B400" s="40" t="s">
        <v>190</v>
      </c>
      <c r="C400" s="40"/>
      <c r="D400" s="39" t="s">
        <v>10</v>
      </c>
      <c r="E400" s="40" t="s">
        <v>469</v>
      </c>
      <c r="F400" s="39">
        <f>SUM(F401:F402)</f>
        <v>1</v>
      </c>
      <c r="G400" s="39"/>
      <c r="H400" s="39"/>
      <c r="I400" s="39"/>
      <c r="J400" s="39">
        <f t="shared" ref="J400:N400" si="76">SUM(J401:J402)</f>
        <v>0</v>
      </c>
      <c r="K400" s="39">
        <f t="shared" si="76"/>
        <v>0</v>
      </c>
      <c r="L400" s="39">
        <f t="shared" si="76"/>
        <v>0</v>
      </c>
      <c r="M400" s="39">
        <f t="shared" si="76"/>
        <v>0</v>
      </c>
      <c r="N400" s="39">
        <f t="shared" si="76"/>
        <v>0</v>
      </c>
      <c r="O400" s="43">
        <f>SUM(O401:O402)</f>
        <v>2600.59</v>
      </c>
    </row>
    <row r="401" spans="1:15" s="3" customFormat="1" hidden="1" x14ac:dyDescent="0.25">
      <c r="A401" s="20" t="s">
        <v>1</v>
      </c>
      <c r="B401" s="64" t="s">
        <v>199</v>
      </c>
      <c r="C401" s="65"/>
      <c r="D401" s="65"/>
      <c r="E401" s="66"/>
      <c r="F401" s="20"/>
      <c r="G401" s="20"/>
      <c r="H401" s="20"/>
      <c r="I401" s="20"/>
      <c r="J401" s="20"/>
      <c r="K401" s="20"/>
      <c r="L401" s="20"/>
      <c r="M401" s="20"/>
      <c r="N401" s="20"/>
      <c r="O401" s="21"/>
    </row>
    <row r="402" spans="1:15" s="3" customFormat="1" hidden="1" x14ac:dyDescent="0.25">
      <c r="A402" s="19" t="s">
        <v>10</v>
      </c>
      <c r="B402" s="73" t="s">
        <v>263</v>
      </c>
      <c r="C402" s="74"/>
      <c r="D402" s="74"/>
      <c r="E402" s="75"/>
      <c r="F402" s="20">
        <v>1</v>
      </c>
      <c r="G402" s="20"/>
      <c r="H402" s="20"/>
      <c r="I402" s="20"/>
      <c r="J402" s="20"/>
      <c r="K402" s="20"/>
      <c r="L402" s="20"/>
      <c r="M402" s="20"/>
      <c r="N402" s="20"/>
      <c r="O402" s="30">
        <v>2600.59</v>
      </c>
    </row>
    <row r="403" spans="1:15" s="3" customFormat="1" hidden="1" x14ac:dyDescent="0.25">
      <c r="A403" s="87" t="s">
        <v>27</v>
      </c>
      <c r="B403" s="88"/>
      <c r="C403" s="88"/>
      <c r="D403" s="88"/>
      <c r="E403" s="89"/>
      <c r="F403" s="13">
        <f>F400</f>
        <v>1</v>
      </c>
      <c r="G403" s="13"/>
      <c r="H403" s="13"/>
      <c r="I403" s="13"/>
      <c r="J403" s="13">
        <f t="shared" ref="J403:N403" si="77">J400</f>
        <v>0</v>
      </c>
      <c r="K403" s="13">
        <f t="shared" si="77"/>
        <v>0</v>
      </c>
      <c r="L403" s="13">
        <f t="shared" si="77"/>
        <v>0</v>
      </c>
      <c r="M403" s="13">
        <f t="shared" si="77"/>
        <v>0</v>
      </c>
      <c r="N403" s="13">
        <f t="shared" si="77"/>
        <v>0</v>
      </c>
      <c r="O403" s="32">
        <f>O400</f>
        <v>2600.59</v>
      </c>
    </row>
    <row r="404" spans="1:15" s="3" customFormat="1" hidden="1" x14ac:dyDescent="0.25">
      <c r="A404" s="95"/>
      <c r="B404" s="96"/>
      <c r="C404" s="96"/>
      <c r="D404" s="96"/>
      <c r="E404" s="96"/>
      <c r="F404" s="96"/>
      <c r="G404" s="96"/>
      <c r="H404" s="96"/>
      <c r="I404" s="96"/>
      <c r="J404" s="96"/>
      <c r="K404" s="96"/>
      <c r="L404" s="96"/>
      <c r="M404" s="96"/>
      <c r="N404" s="96"/>
      <c r="O404" s="97"/>
    </row>
    <row r="405" spans="1:15" hidden="1" x14ac:dyDescent="0.25">
      <c r="A405" s="98" t="s">
        <v>184</v>
      </c>
      <c r="B405" s="99"/>
      <c r="C405" s="99"/>
      <c r="D405" s="99"/>
      <c r="E405" s="100"/>
      <c r="F405" s="2">
        <f>F403+F397+F369+F361+F352+F291+F278+F121+F106+F97+F83</f>
        <v>181</v>
      </c>
      <c r="G405" s="2"/>
      <c r="H405" s="2"/>
      <c r="I405" s="2"/>
      <c r="J405" s="2">
        <f ca="1">J403+J397+J369+J361+J352+J291+J278+J121+J97+J83</f>
        <v>0</v>
      </c>
      <c r="K405" s="2">
        <f ca="1">K403+K397+K369+K361+K352+K291+K278+K121+K97+K83</f>
        <v>0</v>
      </c>
      <c r="L405" s="2">
        <v>4</v>
      </c>
      <c r="M405" s="2">
        <f ca="1">M403+M397+M369+M361+M352+M291+M278+M121+M97+M83</f>
        <v>0</v>
      </c>
      <c r="N405" s="2">
        <v>0</v>
      </c>
      <c r="O405" s="49">
        <f>O403+O397+O369+O361+O352+O291+O278+O121+O106+O97+O83</f>
        <v>490565.28599999991</v>
      </c>
    </row>
    <row r="406" spans="1:15" hidden="1" x14ac:dyDescent="0.25">
      <c r="F406" s="16">
        <f>F405+L405</f>
        <v>185</v>
      </c>
      <c r="G406" s="16"/>
      <c r="H406" s="16"/>
      <c r="I406" s="16"/>
    </row>
    <row r="407" spans="1:15" x14ac:dyDescent="0.25">
      <c r="A407" s="101" t="s">
        <v>443</v>
      </c>
      <c r="B407" s="101"/>
      <c r="C407" s="101"/>
      <c r="D407" s="101"/>
      <c r="E407" s="46" t="s">
        <v>444</v>
      </c>
      <c r="J407" s="1"/>
      <c r="K407" s="1"/>
      <c r="L407" s="1"/>
      <c r="M407" s="1"/>
      <c r="N407" s="1"/>
      <c r="O407" s="1"/>
    </row>
    <row r="408" spans="1:15" x14ac:dyDescent="0.25">
      <c r="A408" s="102" t="s">
        <v>421</v>
      </c>
      <c r="B408" s="102"/>
      <c r="C408" s="102"/>
      <c r="D408" s="102"/>
      <c r="E408" s="102"/>
      <c r="F408" s="102"/>
      <c r="G408" s="102"/>
      <c r="H408" s="102"/>
      <c r="I408" s="102"/>
      <c r="J408" s="102"/>
      <c r="K408" s="102"/>
      <c r="L408" s="102"/>
      <c r="M408" s="102"/>
      <c r="N408" s="102"/>
      <c r="O408" s="102"/>
    </row>
    <row r="409" spans="1:15" x14ac:dyDescent="0.25">
      <c r="A409" s="102"/>
      <c r="B409" s="102"/>
      <c r="C409" s="102"/>
      <c r="D409" s="102"/>
      <c r="E409" s="102"/>
      <c r="F409" s="102"/>
      <c r="G409" s="102"/>
      <c r="H409" s="102"/>
      <c r="I409" s="102"/>
      <c r="J409" s="102"/>
      <c r="K409" s="102"/>
      <c r="L409" s="102"/>
      <c r="M409" s="102"/>
      <c r="N409" s="102"/>
      <c r="O409" s="102"/>
    </row>
    <row r="410" spans="1:15" x14ac:dyDescent="0.25">
      <c r="A410" s="102"/>
      <c r="B410" s="102"/>
      <c r="C410" s="102"/>
      <c r="D410" s="102"/>
      <c r="E410" s="102"/>
      <c r="F410" s="102"/>
      <c r="G410" s="102"/>
      <c r="H410" s="102"/>
      <c r="I410" s="102"/>
      <c r="J410" s="102"/>
      <c r="K410" s="102"/>
      <c r="L410" s="102"/>
      <c r="M410" s="102"/>
      <c r="N410" s="102"/>
      <c r="O410" s="102"/>
    </row>
    <row r="411" spans="1:15" x14ac:dyDescent="0.25">
      <c r="A411" s="102"/>
      <c r="B411" s="102"/>
      <c r="C411" s="102"/>
      <c r="D411" s="102"/>
      <c r="E411" s="102"/>
      <c r="F411" s="102"/>
      <c r="G411" s="102"/>
      <c r="H411" s="102"/>
      <c r="I411" s="102"/>
      <c r="J411" s="102"/>
      <c r="K411" s="102"/>
      <c r="L411" s="102"/>
      <c r="M411" s="102"/>
      <c r="N411" s="102"/>
      <c r="O411" s="102"/>
    </row>
    <row r="412" spans="1:15" x14ac:dyDescent="0.25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</row>
    <row r="413" spans="1:15" x14ac:dyDescent="0.25">
      <c r="A413" s="94"/>
      <c r="B413" s="94"/>
      <c r="C413" s="94"/>
      <c r="D413" s="94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</row>
    <row r="414" spans="1:15" x14ac:dyDescent="0.25">
      <c r="A414" s="94"/>
      <c r="B414" s="94"/>
      <c r="C414" s="94"/>
      <c r="D414" s="94"/>
      <c r="E414" s="48" t="s">
        <v>445</v>
      </c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</sheetData>
  <mergeCells count="278"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B367:E367"/>
    <mergeCell ref="B368:E368"/>
    <mergeCell ref="A371:O371"/>
    <mergeCell ref="A375:O375"/>
    <mergeCell ref="B377:E377"/>
    <mergeCell ref="B378:E378"/>
    <mergeCell ref="B358:E358"/>
    <mergeCell ref="B359:E359"/>
    <mergeCell ref="B360:E360"/>
    <mergeCell ref="A363:O363"/>
    <mergeCell ref="B365:E365"/>
    <mergeCell ref="B366:E366"/>
    <mergeCell ref="B348:E348"/>
    <mergeCell ref="B350:E350"/>
    <mergeCell ref="B351:E351"/>
    <mergeCell ref="A354:O354"/>
    <mergeCell ref="B356:E356"/>
    <mergeCell ref="B357:E357"/>
    <mergeCell ref="B337:E337"/>
    <mergeCell ref="B340:E340"/>
    <mergeCell ref="B341:E341"/>
    <mergeCell ref="B344:E344"/>
    <mergeCell ref="B345:E345"/>
    <mergeCell ref="B347:E347"/>
    <mergeCell ref="B328:E328"/>
    <mergeCell ref="B330:E330"/>
    <mergeCell ref="B331:E331"/>
    <mergeCell ref="B333:E333"/>
    <mergeCell ref="B334:E334"/>
    <mergeCell ref="B336:E336"/>
    <mergeCell ref="B320:E320"/>
    <mergeCell ref="B322:E322"/>
    <mergeCell ref="B323:E323"/>
    <mergeCell ref="B324:E324"/>
    <mergeCell ref="B325:E325"/>
    <mergeCell ref="B327:E327"/>
    <mergeCell ref="B308:E308"/>
    <mergeCell ref="B310:E310"/>
    <mergeCell ref="B311:E311"/>
    <mergeCell ref="B315:E315"/>
    <mergeCell ref="B316:E316"/>
    <mergeCell ref="B319:E319"/>
    <mergeCell ref="B299:E299"/>
    <mergeCell ref="B301:E301"/>
    <mergeCell ref="B302:E302"/>
    <mergeCell ref="B304:E304"/>
    <mergeCell ref="B305:E305"/>
    <mergeCell ref="B307:E307"/>
    <mergeCell ref="B288:E288"/>
    <mergeCell ref="B290:E290"/>
    <mergeCell ref="A293:O293"/>
    <mergeCell ref="B295:E295"/>
    <mergeCell ref="B296:E296"/>
    <mergeCell ref="B298:E298"/>
    <mergeCell ref="B282:E282"/>
    <mergeCell ref="B283:E283"/>
    <mergeCell ref="B284:E284"/>
    <mergeCell ref="B285:E285"/>
    <mergeCell ref="B286:E286"/>
    <mergeCell ref="B287:E287"/>
    <mergeCell ref="B271:E271"/>
    <mergeCell ref="B272:E272"/>
    <mergeCell ref="B275:E275"/>
    <mergeCell ref="B276:E276"/>
    <mergeCell ref="A280:O280"/>
    <mergeCell ref="B251:E251"/>
    <mergeCell ref="B253:E253"/>
    <mergeCell ref="B254:E254"/>
    <mergeCell ref="B263:E263"/>
    <mergeCell ref="B264:E264"/>
    <mergeCell ref="B267:E267"/>
    <mergeCell ref="B238:E238"/>
    <mergeCell ref="B239:E239"/>
    <mergeCell ref="B245:E245"/>
    <mergeCell ref="B246:E246"/>
    <mergeCell ref="B250:E250"/>
    <mergeCell ref="B229:E229"/>
    <mergeCell ref="B230:E230"/>
    <mergeCell ref="B233:E233"/>
    <mergeCell ref="B268:E268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6:E386"/>
    <mergeCell ref="B387:E387"/>
    <mergeCell ref="B388:E388"/>
    <mergeCell ref="B289:E289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06.32 US Taguatinga Sul</vt:lpstr>
      <vt:lpstr>Plan5</vt:lpstr>
      <vt:lpstr>'06.32 US Taguatinga Sul'!Area_de_impressao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2019-03-19T19:45:09Z</dcterms:modified>
</cp:coreProperties>
</file>