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53 UAMA Paranoá" sheetId="26" r:id="rId1"/>
    <sheet name="Plan5" sheetId="67" r:id="rId2"/>
  </sheets>
  <definedNames>
    <definedName name="_xlnm.Print_Area" localSheetId="0">'06.53 UAMA Paranoá'!$A$1:$O$415</definedName>
  </definedNames>
  <calcPr calcId="152511"/>
</workbook>
</file>

<file path=xl/calcChain.xml><?xml version="1.0" encoding="utf-8"?>
<calcChain xmlns="http://schemas.openxmlformats.org/spreadsheetml/2006/main">
  <c r="G268" i="26" l="1"/>
  <c r="H268" i="26"/>
  <c r="I268" i="26"/>
  <c r="J268" i="26"/>
  <c r="K268" i="26"/>
  <c r="O268" i="26" l="1"/>
  <c r="N268" i="26"/>
  <c r="M268" i="26"/>
  <c r="L268" i="26"/>
  <c r="F268" i="26"/>
  <c r="O397" i="26" l="1"/>
  <c r="O377" i="26" l="1"/>
  <c r="O78" i="26"/>
  <c r="N78" i="26"/>
  <c r="M78" i="26"/>
  <c r="L78" i="26"/>
  <c r="K78" i="26"/>
  <c r="J78" i="26"/>
  <c r="F78" i="26"/>
  <c r="O74" i="26"/>
  <c r="N74" i="26"/>
  <c r="M74" i="26"/>
  <c r="L74" i="26"/>
  <c r="K74" i="26"/>
  <c r="J74" i="26"/>
  <c r="F74" i="26"/>
  <c r="O391" i="26"/>
  <c r="N391" i="26"/>
  <c r="M391" i="26"/>
  <c r="L391" i="26"/>
  <c r="K391" i="26"/>
  <c r="J391" i="26"/>
  <c r="F391" i="26"/>
  <c r="O48" i="26"/>
  <c r="O36" i="26" l="1"/>
  <c r="O35" i="26"/>
  <c r="O34" i="26"/>
  <c r="O28" i="26" l="1"/>
  <c r="O401" i="26" l="1"/>
  <c r="O404" i="26" s="1"/>
  <c r="N401" i="26"/>
  <c r="N404" i="26" s="1"/>
  <c r="M401" i="26"/>
  <c r="M404" i="26" s="1"/>
  <c r="L401" i="26"/>
  <c r="L404" i="26" s="1"/>
  <c r="K401" i="26"/>
  <c r="K404" i="26" s="1"/>
  <c r="J401" i="26"/>
  <c r="J404" i="26" s="1"/>
  <c r="F401" i="26"/>
  <c r="F404" i="26" s="1"/>
  <c r="O395" i="26"/>
  <c r="N395" i="26"/>
  <c r="M395" i="26"/>
  <c r="L395" i="26"/>
  <c r="K395" i="26"/>
  <c r="J395" i="26"/>
  <c r="F395" i="26"/>
  <c r="N377" i="26"/>
  <c r="M377" i="26"/>
  <c r="L377" i="26"/>
  <c r="K377" i="26"/>
  <c r="J377" i="26"/>
  <c r="F377" i="26"/>
  <c r="N374" i="26"/>
  <c r="M374" i="26"/>
  <c r="L374" i="26"/>
  <c r="K374" i="26"/>
  <c r="J374" i="26"/>
  <c r="F374" i="26"/>
  <c r="O365" i="26"/>
  <c r="O370" i="26" s="1"/>
  <c r="N365" i="26"/>
  <c r="N370" i="26" s="1"/>
  <c r="M365" i="26"/>
  <c r="M370" i="26" s="1"/>
  <c r="L365" i="26"/>
  <c r="L370" i="26" s="1"/>
  <c r="K365" i="26"/>
  <c r="K370" i="26" s="1"/>
  <c r="J365" i="26"/>
  <c r="J370" i="26" s="1"/>
  <c r="F365" i="26"/>
  <c r="F370" i="26" s="1"/>
  <c r="O356" i="26"/>
  <c r="O362" i="26" s="1"/>
  <c r="N356" i="26"/>
  <c r="N362" i="26" s="1"/>
  <c r="M356" i="26"/>
  <c r="M362" i="26" s="1"/>
  <c r="L356" i="26"/>
  <c r="L362" i="26" s="1"/>
  <c r="K356" i="26"/>
  <c r="K362" i="26" s="1"/>
  <c r="J356" i="26"/>
  <c r="J362" i="26" s="1"/>
  <c r="F356" i="26"/>
  <c r="F362" i="26" s="1"/>
  <c r="O350" i="26"/>
  <c r="N350" i="26"/>
  <c r="M350" i="26"/>
  <c r="L350" i="26"/>
  <c r="K350" i="26"/>
  <c r="J350" i="26"/>
  <c r="F350" i="26"/>
  <c r="O347" i="26"/>
  <c r="N347" i="26"/>
  <c r="M347" i="26"/>
  <c r="L347" i="26"/>
  <c r="K347" i="26"/>
  <c r="J347" i="26"/>
  <c r="F347" i="26"/>
  <c r="O344" i="26"/>
  <c r="N344" i="26"/>
  <c r="M344" i="26"/>
  <c r="L344" i="26"/>
  <c r="K344" i="26"/>
  <c r="J344" i="26"/>
  <c r="F344" i="26"/>
  <c r="O340" i="26"/>
  <c r="N340" i="26"/>
  <c r="M340" i="26"/>
  <c r="L340" i="26"/>
  <c r="K340" i="26"/>
  <c r="J340" i="26"/>
  <c r="F340" i="26"/>
  <c r="O336" i="26"/>
  <c r="N336" i="26"/>
  <c r="M336" i="26"/>
  <c r="L336" i="26"/>
  <c r="K336" i="26"/>
  <c r="J336" i="26"/>
  <c r="F336" i="26"/>
  <c r="O333" i="26"/>
  <c r="N333" i="26"/>
  <c r="M333" i="26"/>
  <c r="L333" i="26"/>
  <c r="K333" i="26"/>
  <c r="J333" i="26"/>
  <c r="F333" i="26"/>
  <c r="O330" i="26"/>
  <c r="N330" i="26"/>
  <c r="M330" i="26"/>
  <c r="L330" i="26"/>
  <c r="K330" i="26"/>
  <c r="J330" i="26"/>
  <c r="F330" i="26"/>
  <c r="O327" i="26"/>
  <c r="N327" i="26"/>
  <c r="M327" i="26"/>
  <c r="L327" i="26"/>
  <c r="K327" i="26"/>
  <c r="J327" i="26"/>
  <c r="F327" i="26"/>
  <c r="O322" i="26"/>
  <c r="N322" i="26"/>
  <c r="M322" i="26"/>
  <c r="L322" i="26"/>
  <c r="K322" i="26"/>
  <c r="J322" i="26"/>
  <c r="F322" i="26"/>
  <c r="O319" i="26"/>
  <c r="N319" i="26"/>
  <c r="M319" i="26"/>
  <c r="L319" i="26"/>
  <c r="K319" i="26"/>
  <c r="J319" i="26"/>
  <c r="F319" i="26"/>
  <c r="O315" i="26"/>
  <c r="N315" i="26"/>
  <c r="M315" i="26"/>
  <c r="L315" i="26"/>
  <c r="K315" i="26"/>
  <c r="J315" i="26"/>
  <c r="F315" i="26"/>
  <c r="O310" i="26"/>
  <c r="N310" i="26"/>
  <c r="M310" i="26"/>
  <c r="L310" i="26"/>
  <c r="K310" i="26"/>
  <c r="J310" i="26"/>
  <c r="F310" i="26"/>
  <c r="O307" i="26"/>
  <c r="N307" i="26"/>
  <c r="M307" i="26"/>
  <c r="L307" i="26"/>
  <c r="K307" i="26"/>
  <c r="J307" i="26"/>
  <c r="F307" i="26"/>
  <c r="O304" i="26"/>
  <c r="N304" i="26"/>
  <c r="M304" i="26"/>
  <c r="L304" i="26"/>
  <c r="K304" i="26"/>
  <c r="J304" i="26"/>
  <c r="F304" i="26"/>
  <c r="O301" i="26"/>
  <c r="N301" i="26"/>
  <c r="M301" i="26"/>
  <c r="L301" i="26"/>
  <c r="K301" i="26"/>
  <c r="J301" i="26"/>
  <c r="F301" i="26"/>
  <c r="O298" i="26"/>
  <c r="N298" i="26"/>
  <c r="M298" i="26"/>
  <c r="L298" i="26"/>
  <c r="K298" i="26"/>
  <c r="J298" i="26"/>
  <c r="F298" i="26"/>
  <c r="O295" i="26"/>
  <c r="N295" i="26"/>
  <c r="M295" i="26"/>
  <c r="L295" i="26"/>
  <c r="K295" i="26"/>
  <c r="J295" i="26"/>
  <c r="F295" i="26"/>
  <c r="O282" i="26"/>
  <c r="O292" i="26" s="1"/>
  <c r="N282" i="26"/>
  <c r="N292" i="26" s="1"/>
  <c r="M282" i="26"/>
  <c r="M292" i="26" s="1"/>
  <c r="L282" i="26"/>
  <c r="K282" i="26"/>
  <c r="K292" i="26" s="1"/>
  <c r="J282" i="26"/>
  <c r="J292" i="26" s="1"/>
  <c r="F282" i="26"/>
  <c r="F292" i="26" s="1"/>
  <c r="O275" i="26"/>
  <c r="F275" i="26"/>
  <c r="O271" i="26"/>
  <c r="N271" i="26"/>
  <c r="M271" i="26"/>
  <c r="L271" i="26"/>
  <c r="K271" i="26"/>
  <c r="J271" i="26"/>
  <c r="F271" i="26"/>
  <c r="O264" i="26"/>
  <c r="N264" i="26"/>
  <c r="M264" i="26"/>
  <c r="L264" i="26"/>
  <c r="K264" i="26"/>
  <c r="J264" i="26"/>
  <c r="F264" i="26"/>
  <c r="O254" i="26"/>
  <c r="N254" i="26"/>
  <c r="N251" i="26" s="1"/>
  <c r="N246" i="26" s="1"/>
  <c r="M254" i="26"/>
  <c r="M251" i="26" s="1"/>
  <c r="M246" i="26" s="1"/>
  <c r="L254" i="26"/>
  <c r="K254" i="26"/>
  <c r="K251" i="26" s="1"/>
  <c r="K246" i="26" s="1"/>
  <c r="J254" i="26"/>
  <c r="J251" i="26" s="1"/>
  <c r="J246" i="26" s="1"/>
  <c r="F254" i="26"/>
  <c r="O251" i="26"/>
  <c r="L251" i="26"/>
  <c r="L246" i="26" s="1"/>
  <c r="F251" i="26"/>
  <c r="O246" i="26"/>
  <c r="F246" i="26"/>
  <c r="O239" i="26"/>
  <c r="N239" i="26"/>
  <c r="M239" i="26"/>
  <c r="L239" i="26"/>
  <c r="K239" i="26"/>
  <c r="J239" i="26"/>
  <c r="F239" i="26"/>
  <c r="O232" i="26"/>
  <c r="N232" i="26"/>
  <c r="M232" i="26"/>
  <c r="L232" i="26"/>
  <c r="K232" i="26"/>
  <c r="J232" i="26"/>
  <c r="F232" i="26"/>
  <c r="O228" i="26"/>
  <c r="N228" i="26"/>
  <c r="N223" i="26" s="1"/>
  <c r="N217" i="26" s="1"/>
  <c r="M228" i="26"/>
  <c r="M223" i="26" s="1"/>
  <c r="M217" i="26" s="1"/>
  <c r="L228" i="26"/>
  <c r="L223" i="26" s="1"/>
  <c r="L217" i="26" s="1"/>
  <c r="K228" i="26"/>
  <c r="K223" i="26" s="1"/>
  <c r="K217" i="26" s="1"/>
  <c r="J228" i="26"/>
  <c r="J223" i="26" s="1"/>
  <c r="J217" i="26" s="1"/>
  <c r="F228" i="26"/>
  <c r="O223" i="26"/>
  <c r="F223" i="26"/>
  <c r="O217" i="26"/>
  <c r="F217" i="26"/>
  <c r="O210" i="26"/>
  <c r="N210" i="26"/>
  <c r="N207" i="26" s="1"/>
  <c r="M210" i="26"/>
  <c r="M207" i="26" s="1"/>
  <c r="L210" i="26"/>
  <c r="K210" i="26"/>
  <c r="K207" i="26" s="1"/>
  <c r="J210" i="26"/>
  <c r="J207" i="26" s="1"/>
  <c r="F210" i="26"/>
  <c r="O207" i="26"/>
  <c r="L207" i="26"/>
  <c r="F207" i="26"/>
  <c r="O185" i="26"/>
  <c r="N185" i="26"/>
  <c r="M185" i="26"/>
  <c r="L185" i="26"/>
  <c r="K185" i="26"/>
  <c r="J185" i="26"/>
  <c r="F185" i="26"/>
  <c r="O168" i="26"/>
  <c r="N168" i="26"/>
  <c r="N164" i="26" s="1"/>
  <c r="N161" i="26" s="1"/>
  <c r="M168" i="26"/>
  <c r="M164" i="26" s="1"/>
  <c r="M161" i="26" s="1"/>
  <c r="L168" i="26"/>
  <c r="K168" i="26"/>
  <c r="K164" i="26" s="1"/>
  <c r="K161" i="26" s="1"/>
  <c r="J168" i="26"/>
  <c r="J164" i="26" s="1"/>
  <c r="J161" i="26" s="1"/>
  <c r="F168" i="26"/>
  <c r="O164" i="26"/>
  <c r="L164" i="26"/>
  <c r="F164" i="26"/>
  <c r="O161" i="26"/>
  <c r="L161" i="26"/>
  <c r="F161" i="26"/>
  <c r="O137" i="26"/>
  <c r="N137" i="26"/>
  <c r="M137" i="26"/>
  <c r="L137" i="26"/>
  <c r="K137" i="26"/>
  <c r="J137" i="26"/>
  <c r="F137" i="26"/>
  <c r="O130" i="26"/>
  <c r="N130" i="26"/>
  <c r="N124" i="26" s="1"/>
  <c r="M130" i="26"/>
  <c r="M124" i="26" s="1"/>
  <c r="L130" i="26"/>
  <c r="L124" i="26" s="1"/>
  <c r="K130" i="26"/>
  <c r="K124" i="26" s="1"/>
  <c r="J130" i="26"/>
  <c r="J124" i="26" s="1"/>
  <c r="F130" i="26"/>
  <c r="O124" i="26"/>
  <c r="F124" i="26"/>
  <c r="O115" i="26"/>
  <c r="F115" i="26"/>
  <c r="O109" i="26"/>
  <c r="F109" i="26"/>
  <c r="O100" i="26"/>
  <c r="O106" i="26" s="1"/>
  <c r="F100" i="26"/>
  <c r="F106" i="26" s="1"/>
  <c r="O90" i="26"/>
  <c r="O97" i="26" s="1"/>
  <c r="N90" i="26"/>
  <c r="N97" i="26" s="1"/>
  <c r="M90" i="26"/>
  <c r="M97" i="26" s="1"/>
  <c r="L90" i="26"/>
  <c r="L97" i="26" s="1"/>
  <c r="K90" i="26"/>
  <c r="K97" i="26" s="1"/>
  <c r="J90" i="26"/>
  <c r="J97" i="26" s="1"/>
  <c r="F90" i="26"/>
  <c r="F97" i="26" s="1"/>
  <c r="N87" i="26"/>
  <c r="M87" i="26"/>
  <c r="L87" i="26"/>
  <c r="K87" i="26"/>
  <c r="J87" i="26"/>
  <c r="F87" i="26"/>
  <c r="O70" i="26"/>
  <c r="N70" i="26"/>
  <c r="M70" i="26"/>
  <c r="L70" i="26"/>
  <c r="K70" i="26"/>
  <c r="J70" i="26"/>
  <c r="F70" i="26"/>
  <c r="O64" i="26"/>
  <c r="N64" i="26"/>
  <c r="M64" i="26"/>
  <c r="L64" i="26"/>
  <c r="K64" i="26"/>
  <c r="J64" i="26"/>
  <c r="F64" i="26"/>
  <c r="O58" i="26"/>
  <c r="N58" i="26"/>
  <c r="M58" i="26"/>
  <c r="L58" i="26"/>
  <c r="K58" i="26"/>
  <c r="J58" i="26"/>
  <c r="F58" i="26"/>
  <c r="O52" i="26"/>
  <c r="N52" i="26"/>
  <c r="M52" i="26"/>
  <c r="L52" i="26"/>
  <c r="K52" i="26"/>
  <c r="J52" i="26"/>
  <c r="F52" i="26"/>
  <c r="N48" i="26"/>
  <c r="M48" i="26"/>
  <c r="L48" i="26"/>
  <c r="K48" i="26"/>
  <c r="J48" i="26"/>
  <c r="F48" i="26"/>
  <c r="O44" i="26"/>
  <c r="N44" i="26"/>
  <c r="M44" i="26"/>
  <c r="L44" i="26"/>
  <c r="K44" i="26"/>
  <c r="J44" i="26"/>
  <c r="F44" i="26"/>
  <c r="O40" i="26"/>
  <c r="N40" i="26"/>
  <c r="M40" i="26"/>
  <c r="L40" i="26"/>
  <c r="K40" i="26"/>
  <c r="J40" i="26"/>
  <c r="F40" i="26"/>
  <c r="O37" i="26"/>
  <c r="N37" i="26"/>
  <c r="M37" i="26"/>
  <c r="L37" i="26"/>
  <c r="K37" i="26"/>
  <c r="J37" i="26"/>
  <c r="F37" i="26"/>
  <c r="O32" i="26"/>
  <c r="N32" i="26"/>
  <c r="M32" i="26"/>
  <c r="L32" i="26"/>
  <c r="K32" i="26"/>
  <c r="J32" i="26"/>
  <c r="F32" i="26"/>
  <c r="N28" i="26"/>
  <c r="M28" i="26"/>
  <c r="L28" i="26"/>
  <c r="K28" i="26"/>
  <c r="J28" i="26"/>
  <c r="F28" i="26"/>
  <c r="O17" i="26"/>
  <c r="N17" i="26"/>
  <c r="M17" i="26"/>
  <c r="L17" i="26"/>
  <c r="K17" i="26"/>
  <c r="J17" i="26"/>
  <c r="F17" i="26"/>
  <c r="O13" i="26"/>
  <c r="N13" i="26"/>
  <c r="M13" i="26"/>
  <c r="L13" i="26"/>
  <c r="K13" i="26"/>
  <c r="J13" i="26"/>
  <c r="F13" i="26"/>
  <c r="O83" i="26" l="1"/>
  <c r="F83" i="26"/>
  <c r="O398" i="26"/>
  <c r="L292" i="26"/>
  <c r="L275" i="26"/>
  <c r="F398" i="26"/>
  <c r="K398" i="26"/>
  <c r="M398" i="26"/>
  <c r="F353" i="26"/>
  <c r="K353" i="26"/>
  <c r="M353" i="26"/>
  <c r="J353" i="26"/>
  <c r="L353" i="26"/>
  <c r="N353" i="26"/>
  <c r="J398" i="26"/>
  <c r="L398" i="26"/>
  <c r="N398" i="26"/>
  <c r="F279" i="26"/>
  <c r="J83" i="26"/>
  <c r="L83" i="26"/>
  <c r="N83" i="26"/>
  <c r="K83" i="26"/>
  <c r="M83" i="26"/>
  <c r="F121" i="26"/>
  <c r="O121" i="26"/>
  <c r="O279" i="26"/>
  <c r="O353" i="26"/>
  <c r="F406" i="26" l="1"/>
  <c r="F407" i="26" s="1"/>
  <c r="O406" i="26"/>
  <c r="J406" i="26"/>
  <c r="N109" i="26"/>
  <c r="J109" i="26"/>
  <c r="K406" i="26"/>
  <c r="N121" i="26"/>
  <c r="N115" i="26"/>
  <c r="N100" i="26"/>
  <c r="N106" i="26"/>
  <c r="M109" i="26"/>
  <c r="M115" i="26"/>
  <c r="M121" i="26"/>
  <c r="M406" i="26"/>
  <c r="L109" i="26"/>
  <c r="J121" i="26"/>
  <c r="J115" i="26"/>
  <c r="L106" i="26"/>
  <c r="L100" i="26"/>
  <c r="K106" i="26"/>
  <c r="K100" i="26"/>
  <c r="K109" i="26"/>
  <c r="M275" i="26"/>
  <c r="M279" i="26"/>
  <c r="L121" i="26"/>
  <c r="L115" i="26"/>
  <c r="K121" i="26"/>
  <c r="K115" i="26"/>
  <c r="J275" i="26"/>
  <c r="J279" i="26"/>
  <c r="K275" i="26"/>
  <c r="K279" i="26"/>
  <c r="N275" i="26"/>
  <c r="N279" i="26"/>
  <c r="J100" i="26"/>
  <c r="J106" i="26"/>
  <c r="M106" i="26"/>
  <c r="M100" i="26"/>
</calcChain>
</file>

<file path=xl/sharedStrings.xml><?xml version="1.0" encoding="utf-8"?>
<sst xmlns="http://schemas.openxmlformats.org/spreadsheetml/2006/main" count="1142" uniqueCount="491">
  <si>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</si>
  <si>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</si>
  <si>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</si>
  <si>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</si>
  <si>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</si>
  <si>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</si>
  <si>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</si>
  <si>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</si>
  <si>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</si>
  <si>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</si>
  <si>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</si>
  <si>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</si>
  <si>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</si>
  <si>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</si>
  <si>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</si>
  <si>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</si>
  <si>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</si>
  <si>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</si>
  <si>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</si>
  <si>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</si>
  <si>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</si>
  <si>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</si>
  <si>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</si>
  <si>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</si>
  <si>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</si>
  <si>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</si>
  <si>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</si>
  <si>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</si>
  <si>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</si>
  <si>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</si>
  <si>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</si>
  <si>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</si>
  <si>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</si>
  <si>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</si>
  <si>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</si>
  <si>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</si>
  <si>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</si>
  <si>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</si>
  <si>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</si>
  <si>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</si>
  <si>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</si>
  <si>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</si>
  <si>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</si>
  <si>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</si>
  <si>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</si>
  <si>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</si>
  <si>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</si>
  <si>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</si>
  <si>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</si>
  <si>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</si>
  <si>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</si>
  <si>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</si>
  <si>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</si>
  <si>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</si>
  <si>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</si>
  <si>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</si>
  <si>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</si>
  <si>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</si>
  <si>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</si>
  <si>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</si>
  <si>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</si>
  <si>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</si>
  <si>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</si>
  <si>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</si>
  <si>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</si>
  <si>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</si>
  <si>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</si>
  <si>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</si>
  <si>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</si>
  <si>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</si>
  <si>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</si>
  <si>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</si>
  <si>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</si>
  <si>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</si>
  <si>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</si>
  <si>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</si>
  <si>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</si>
  <si>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</si>
  <si>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</si>
  <si>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</si>
  <si>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</si>
  <si>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</si>
  <si>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</si>
  <si>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</si>
  <si>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</si>
  <si>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</si>
  <si>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</si>
  <si>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</si>
  <si>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</si>
  <si>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</si>
  <si>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</si>
  <si>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</si>
  <si>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</si>
  <si>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</si>
  <si>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</si>
  <si>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</si>
  <si>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</si>
  <si>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</si>
  <si>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</si>
  <si>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</si>
  <si>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</si>
  <si>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</si>
  <si>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</si>
  <si>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</si>
  <si>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</si>
  <si>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</si>
  <si>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</si>
  <si>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</si>
  <si>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</si>
  <si>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</si>
  <si>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</si>
  <si>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</si>
  <si>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</si>
  <si>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</si>
  <si>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</si>
  <si>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</si>
  <si>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</si>
  <si>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</si>
  <si>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</si>
  <si>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</si>
  <si>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</si>
  <si>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</si>
  <si>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</si>
  <si>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</si>
  <si>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</si>
  <si>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</si>
  <si>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</si>
  <si>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</si>
  <si>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</si>
  <si>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</si>
  <si>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</si>
  <si>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</si>
  <si>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</si>
  <si>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</si>
  <si>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</si>
  <si>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</si>
  <si>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</si>
  <si>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</si>
  <si>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</si>
  <si>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</si>
  <si>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</si>
  <si>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</si>
  <si>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</si>
  <si>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</si>
  <si>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</si>
  <si>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</si>
  <si>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</si>
  <si>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</si>
  <si>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</si>
  <si>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</si>
  <si>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</si>
  <si>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</si>
  <si>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</si>
  <si>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</si>
  <si>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</si>
  <si>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</si>
  <si>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</si>
  <si>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</si>
  <si>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</si>
  <si>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</si>
  <si>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</si>
  <si>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</si>
  <si>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</si>
  <si>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</si>
  <si>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</si>
  <si>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</si>
  <si>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</si>
  <si>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</si>
  <si>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</si>
  <si>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</si>
  <si>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</si>
  <si>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</si>
  <si>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</si>
  <si>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</si>
  <si>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</si>
  <si>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</si>
  <si>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</si>
  <si>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</si>
  <si>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</si>
  <si>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</si>
  <si>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</si>
  <si>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</si>
  <si>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</si>
  <si>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</si>
  <si>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</si>
  <si>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</si>
  <si>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</si>
  <si>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</si>
  <si>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</si>
  <si>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</si>
  <si>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</si>
  <si>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</si>
  <si>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</si>
  <si>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</si>
  <si>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</si>
  <si>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</si>
  <si>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</si>
  <si>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</si>
  <si>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</si>
  <si>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</si>
  <si>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</si>
  <si>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</si>
  <si>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</si>
  <si>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</si>
  <si>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</si>
  <si>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</si>
  <si>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</si>
  <si>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</si>
  <si>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</si>
  <si>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</si>
  <si>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</si>
  <si>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</si>
  <si>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</si>
  <si>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</si>
  <si>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</si>
  <si>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</si>
  <si>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</si>
  <si>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</si>
  <si>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</si>
  <si>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</si>
  <si>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</si>
  <si>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</si>
  <si>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</si>
  <si>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</si>
  <si>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</si>
  <si>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</si>
  <si>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</si>
  <si>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</si>
  <si>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</si>
  <si>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</si>
  <si>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</si>
  <si>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</si>
  <si>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</si>
  <si>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</si>
  <si>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</si>
  <si>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</si>
  <si>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</si>
  <si>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</si>
  <si>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</si>
  <si>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</si>
  <si>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</si>
  <si>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</si>
  <si>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</si>
  <si>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</si>
  <si>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</si>
  <si>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</si>
  <si>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</si>
  <si>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</si>
  <si>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</si>
  <si>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</si>
  <si>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</si>
  <si>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</si>
  <si>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</si>
  <si>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</si>
  <si>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</si>
  <si>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</si>
  <si>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</si>
  <si>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</si>
  <si>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</si>
  <si>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</si>
  <si>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</si>
  <si>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</si>
  <si>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</si>
  <si>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</si>
  <si>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</si>
  <si>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</si>
  <si>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</si>
  <si>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</si>
  <si>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</si>
  <si>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</si>
  <si>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</si>
  <si>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</si>
  <si>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</si>
  <si>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</si>
  <si>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</si>
  <si>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</si>
  <si>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</si>
  <si>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</si>
  <si>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</si>
  <si>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</si>
  <si>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</si>
  <si>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</si>
  <si>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</si>
  <si>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</si>
  <si>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</si>
  <si>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</si>
  <si>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</si>
  <si>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</si>
  <si>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</si>
  <si>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</si>
  <si>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</si>
  <si>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</si>
  <si>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</si>
  <si>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</si>
  <si>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</si>
  <si>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</si>
  <si>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</si>
  <si>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</si>
  <si>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</si>
  <si>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</si>
  <si>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</si>
  <si>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</si>
  <si>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</si>
  <si>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</si>
  <si>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</si>
  <si>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</si>
  <si>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</si>
  <si>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</si>
  <si>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</si>
  <si>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</si>
  <si>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</si>
  <si>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</si>
  <si>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</si>
  <si>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</si>
  <si>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</si>
  <si>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</si>
  <si>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</si>
  <si>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</si>
  <si>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</si>
  <si>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</si>
  <si>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</si>
  <si>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</si>
  <si>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</si>
  <si>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</si>
  <si>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</si>
  <si>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</si>
  <si>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</si>
  <si>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</si>
  <si>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</si>
  <si>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</si>
  <si>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</si>
  <si>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</si>
  <si>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</si>
  <si>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</si>
  <si>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</si>
  <si>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</si>
  <si>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</si>
  <si>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</si>
  <si>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</si>
  <si>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</si>
  <si>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</si>
  <si>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</si>
  <si>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</si>
  <si>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</si>
  <si>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</si>
  <si>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</si>
  <si>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</si>
  <si>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</si>
  <si>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</si>
  <si>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</si>
  <si>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</si>
  <si>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</si>
  <si>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</si>
  <si>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</si>
  <si>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</si>
  <si>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</si>
  <si>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</si>
  <si>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</si>
  <si>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</si>
  <si>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</si>
  <si>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</si>
  <si>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</si>
  <si>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</si>
  <si>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</si>
  <si>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</si>
  <si>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</si>
  <si>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</si>
  <si>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</si>
  <si>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</si>
  <si>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</si>
  <si>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</si>
  <si>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</si>
  <si>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</si>
  <si>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</si>
  <si>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</si>
  <si>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</si>
  <si>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</si>
  <si>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</si>
  <si>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</si>
  <si>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</si>
  <si>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</si>
  <si>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</si>
  <si>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</si>
  <si>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</si>
  <si>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</si>
  <si>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</si>
  <si>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</si>
  <si>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</si>
  <si>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</si>
  <si>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</si>
  <si>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</si>
  <si>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</si>
  <si>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</si>
  <si>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</si>
  <si>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</si>
  <si>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</si>
  <si>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</si>
  <si>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</si>
  <si>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</si>
  <si>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</si>
  <si>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</si>
  <si>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</si>
  <si>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</si>
  <si>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</si>
  <si>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</si>
  <si>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</si>
  <si>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</si>
  <si>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</si>
  <si>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</si>
  <si>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</si>
  <si>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</si>
  <si>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</si>
  <si>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</si>
  <si>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</si>
  <si>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</si>
  <si>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</si>
  <si>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</si>
  <si>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</si>
  <si>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</si>
  <si>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</si>
  <si>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</si>
  <si>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</si>
  <si>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</si>
  <si>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</si>
  <si>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</si>
  <si>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</si>
  <si>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</si>
  <si>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</si>
  <si>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</si>
  <si>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</si>
  <si>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</si>
  <si>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</si>
  <si>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</si>
  <si>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</si>
  <si>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</si>
  <si>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</si>
  <si>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</si>
  <si>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</si>
  <si>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</si>
  <si>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</si>
  <si>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</si>
  <si>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</si>
  <si>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</si>
  <si>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</si>
  <si>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</si>
  <si>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</si>
  <si>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</si>
  <si>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</si>
  <si>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</si>
  <si>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</si>
  <si>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</si>
  <si>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</si>
  <si>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</si>
  <si>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</si>
  <si>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</si>
  <si>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</si>
  <si>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</si>
  <si>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</si>
  <si>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</si>
  <si>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</si>
  <si>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</si>
  <si>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</si>
  <si>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</si>
  <si>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</si>
  <si>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</si>
  <si>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</si>
  <si>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</si>
  <si>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</si>
  <si>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</si>
  <si>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</si>
  <si>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</si>
  <si>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</si>
  <si>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</si>
  <si>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</si>
  <si>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</si>
  <si>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</si>
  <si>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</si>
  <si>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</si>
  <si>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</si>
  <si>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</si>
  <si>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</si>
  <si>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</si>
  <si>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Vanuza Soares Braz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</si>
  <si>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</si>
  <si>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</si>
  <si>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</si>
  <si>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</si>
  <si>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</si>
  <si>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</si>
  <si>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801.543.791-15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</si>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</sst>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5"/>
  <sheetViews>
    <sheetView tabSelected="1" view="pageBreakPreview" zoomScaleNormal="85" zoomScaleSheetLayoutView="100" workbookViewId="0">
      <selection activeCell="A2" sqref="A2:O2"/>
    </sheetView>
  </sheetViews>
  <sheetFormatPr defaultRowHeight="15" x14ac:dyDescent="0.25"/>
  <cols>
    <col min="2" max="2" width="57.28515625" customWidth="1"/>
    <col min="3" max="3" width="26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490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479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452</v>
      </c>
      <c r="C40" s="40"/>
      <c r="D40" s="39" t="s">
        <v>13</v>
      </c>
      <c r="E40" s="40" t="s">
        <v>477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355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356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478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364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365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366</v>
      </c>
      <c r="B74" s="40" t="s">
        <v>453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323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471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480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214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215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372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374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376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322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377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327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325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332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328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326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329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324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331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333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334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330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378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335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336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337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338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339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340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341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342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343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344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345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346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347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348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349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350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351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352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353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354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379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380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381</v>
      </c>
      <c r="B217" s="40" t="s">
        <v>75</v>
      </c>
      <c r="C217" s="40"/>
      <c r="D217" s="39" t="s">
        <v>10</v>
      </c>
      <c r="E217" s="40" t="s">
        <v>382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383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384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385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253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386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387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388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389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x14ac:dyDescent="0.25">
      <c r="A268" s="39" t="s">
        <v>391</v>
      </c>
      <c r="B268" s="40" t="s">
        <v>128</v>
      </c>
      <c r="C268" s="40"/>
      <c r="D268" s="39" t="s">
        <v>10</v>
      </c>
      <c r="E268" s="40" t="s">
        <v>129</v>
      </c>
      <c r="F268" s="39">
        <f t="shared" ref="F268:O268" si="45">SUM(F269:F270)</f>
        <v>1</v>
      </c>
      <c r="G268" s="39">
        <f t="shared" si="45"/>
        <v>0</v>
      </c>
      <c r="H268" s="39">
        <f t="shared" si="45"/>
        <v>0</v>
      </c>
      <c r="I268" s="39">
        <f t="shared" si="45"/>
        <v>0</v>
      </c>
      <c r="J268" s="39">
        <f t="shared" si="45"/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 t="shared" si="45"/>
        <v>3889.41</v>
      </c>
    </row>
    <row r="269" spans="1:15" s="3" customFormat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x14ac:dyDescent="0.25">
      <c r="A270" s="19" t="s">
        <v>10</v>
      </c>
      <c r="B270" s="60" t="s">
        <v>482</v>
      </c>
      <c r="C270" s="61" t="s">
        <v>489</v>
      </c>
      <c r="D270" s="60"/>
      <c r="E270" s="60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3889.41</v>
      </c>
    </row>
    <row r="271" spans="1:15" s="28" customFormat="1" hidden="1" x14ac:dyDescent="0.25">
      <c r="A271" s="39" t="s">
        <v>392</v>
      </c>
      <c r="B271" s="40" t="s">
        <v>130</v>
      </c>
      <c r="C271" s="40"/>
      <c r="D271" s="39" t="s">
        <v>10</v>
      </c>
      <c r="E271" s="40" t="s">
        <v>131</v>
      </c>
      <c r="F271" s="39">
        <f>SUM(F272:F274)</f>
        <v>1</v>
      </c>
      <c r="G271" s="39"/>
      <c r="H271" s="39"/>
      <c r="I271" s="39"/>
      <c r="J271" s="39">
        <f t="shared" ref="J271:N271" si="46">SUM(J272:J274)</f>
        <v>0</v>
      </c>
      <c r="K271" s="39">
        <f t="shared" si="46"/>
        <v>0</v>
      </c>
      <c r="L271" s="39">
        <f t="shared" si="46"/>
        <v>0</v>
      </c>
      <c r="M271" s="39">
        <f t="shared" si="46"/>
        <v>0</v>
      </c>
      <c r="N271" s="39">
        <f t="shared" si="46"/>
        <v>0</v>
      </c>
      <c r="O271" s="41">
        <f>SUM(O272:O274)</f>
        <v>2600.59</v>
      </c>
    </row>
    <row r="272" spans="1:15" s="3" customFormat="1" hidden="1" x14ac:dyDescent="0.25">
      <c r="A272" s="20" t="s">
        <v>1</v>
      </c>
      <c r="B272" s="62" t="s">
        <v>197</v>
      </c>
      <c r="C272" s="63"/>
      <c r="D272" s="63"/>
      <c r="E272" s="64"/>
      <c r="F272" s="20"/>
      <c r="G272" s="20"/>
      <c r="H272" s="20"/>
      <c r="I272" s="20"/>
      <c r="J272" s="20"/>
      <c r="K272" s="20"/>
      <c r="L272" s="20"/>
      <c r="M272" s="20"/>
      <c r="N272" s="20"/>
      <c r="O272" s="21"/>
    </row>
    <row r="273" spans="1:15" s="3" customFormat="1" hidden="1" x14ac:dyDescent="0.25">
      <c r="A273" s="19" t="s">
        <v>10</v>
      </c>
      <c r="B273" s="71" t="s">
        <v>357</v>
      </c>
      <c r="C273" s="72"/>
      <c r="D273" s="72"/>
      <c r="E273" s="73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</row>
    <row r="274" spans="1:15" s="3" customFormat="1" hidden="1" x14ac:dyDescent="0.25">
      <c r="A274" s="19"/>
      <c r="B274" s="18" t="s">
        <v>132</v>
      </c>
      <c r="C274" s="18"/>
      <c r="D274" s="19" t="s">
        <v>10</v>
      </c>
      <c r="E274" s="18" t="s">
        <v>133</v>
      </c>
      <c r="F274" s="20"/>
      <c r="G274" s="20"/>
      <c r="H274" s="20"/>
      <c r="I274" s="20"/>
      <c r="J274" s="20" t="s">
        <v>12</v>
      </c>
      <c r="K274" s="20" t="s">
        <v>12</v>
      </c>
      <c r="L274" s="20" t="s">
        <v>12</v>
      </c>
      <c r="M274" s="20" t="s">
        <v>12</v>
      </c>
      <c r="N274" s="20" t="s">
        <v>12</v>
      </c>
      <c r="O274" s="21"/>
    </row>
    <row r="275" spans="1:15" s="28" customFormat="1" hidden="1" x14ac:dyDescent="0.25">
      <c r="A275" s="39" t="s">
        <v>393</v>
      </c>
      <c r="B275" s="40" t="s">
        <v>134</v>
      </c>
      <c r="C275" s="40"/>
      <c r="D275" s="39" t="s">
        <v>10</v>
      </c>
      <c r="E275" s="40" t="s">
        <v>461</v>
      </c>
      <c r="F275" s="39">
        <f>SUM(F276:F277)</f>
        <v>1</v>
      </c>
      <c r="G275" s="39"/>
      <c r="H275" s="39"/>
      <c r="I275" s="39"/>
      <c r="J275" s="39">
        <f t="shared" ref="J275:N275" ca="1" si="47">SUM(J276:J282)</f>
        <v>0</v>
      </c>
      <c r="K275" s="39">
        <f t="shared" ca="1" si="47"/>
        <v>0</v>
      </c>
      <c r="L275" s="39">
        <f t="shared" si="47"/>
        <v>3</v>
      </c>
      <c r="M275" s="39">
        <f t="shared" ca="1" si="47"/>
        <v>0</v>
      </c>
      <c r="N275" s="39">
        <f t="shared" ca="1" si="47"/>
        <v>0</v>
      </c>
      <c r="O275" s="41">
        <f>SUM(O276:O277)</f>
        <v>2600.59</v>
      </c>
    </row>
    <row r="276" spans="1:15" s="3" customFormat="1" hidden="1" x14ac:dyDescent="0.25">
      <c r="A276" s="20" t="s">
        <v>1</v>
      </c>
      <c r="B276" s="62" t="s">
        <v>197</v>
      </c>
      <c r="C276" s="63"/>
      <c r="D276" s="63"/>
      <c r="E276" s="64"/>
      <c r="F276" s="20"/>
      <c r="G276" s="20"/>
      <c r="H276" s="20"/>
      <c r="I276" s="20"/>
      <c r="J276" s="20"/>
      <c r="K276" s="20"/>
      <c r="L276" s="20"/>
      <c r="M276" s="20"/>
      <c r="N276" s="20"/>
      <c r="O276" s="21"/>
    </row>
    <row r="277" spans="1:15" s="3" customFormat="1" hidden="1" x14ac:dyDescent="0.25">
      <c r="A277" s="19" t="s">
        <v>10</v>
      </c>
      <c r="B277" s="71" t="s">
        <v>220</v>
      </c>
      <c r="C277" s="72"/>
      <c r="D277" s="72"/>
      <c r="E277" s="73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2600.59</v>
      </c>
    </row>
    <row r="278" spans="1:15" s="3" customFormat="1" hidden="1" x14ac:dyDescent="0.25">
      <c r="A278" s="19"/>
      <c r="B278" s="18" t="s">
        <v>135</v>
      </c>
      <c r="C278" s="18"/>
      <c r="D278" s="19" t="s">
        <v>10</v>
      </c>
      <c r="E278" s="18" t="s">
        <v>136</v>
      </c>
      <c r="F278" s="20"/>
      <c r="G278" s="20"/>
      <c r="H278" s="20"/>
      <c r="I278" s="20"/>
      <c r="J278" s="20" t="s">
        <v>12</v>
      </c>
      <c r="K278" s="20" t="s">
        <v>12</v>
      </c>
      <c r="L278" s="20" t="s">
        <v>12</v>
      </c>
      <c r="M278" s="20" t="s">
        <v>12</v>
      </c>
      <c r="N278" s="20" t="s">
        <v>12</v>
      </c>
      <c r="O278" s="21"/>
    </row>
    <row r="279" spans="1:15" hidden="1" x14ac:dyDescent="0.25">
      <c r="A279" s="11"/>
      <c r="B279" s="10"/>
      <c r="C279" s="10"/>
      <c r="D279" s="11"/>
      <c r="E279" s="12" t="s">
        <v>27</v>
      </c>
      <c r="F279" s="13">
        <f>F275+F271+F268+F264+F254+F251+F246+F239+F232+F228+F223+F217+F210+F207+F185+F168+F164+F161+F137+F130+F124</f>
        <v>75</v>
      </c>
      <c r="G279" s="13"/>
      <c r="H279" s="13"/>
      <c r="I279" s="13"/>
      <c r="J279" s="13">
        <f ca="1">J275+J271+J268+J264+J254+J251+J246+J239+J232+J228+J223+J217+J210+J207+J185+J168+J161+J137+J130+J124</f>
        <v>0</v>
      </c>
      <c r="K279" s="13">
        <f ca="1">K275+K271+K268+K264+K254+K251+K246+K239+K232+K228+K223+K217+K210+K207+K185+K168+K161+K137+K130+K124</f>
        <v>0</v>
      </c>
      <c r="L279" s="13">
        <v>3</v>
      </c>
      <c r="M279" s="13">
        <f ca="1">M275+M271+M268+M264+M254+M251+M246+M239+M232+M228+M223+M217+M210+M207+M185+M168+M161+M137+M130+M124</f>
        <v>0</v>
      </c>
      <c r="N279" s="13">
        <f ca="1">N275+N271+N268+N264+N254+N251+N246+N239+N232+N228+N223+N217+N210+N207+N185+N168+N161+N137+N130+N124</f>
        <v>0</v>
      </c>
      <c r="O279" s="32">
        <f>O275+O271+O268+O264+O254+O251+O246+O239+O232+O228+O223+O217+O210+O207+O185+O168+O161+O137+O130+O124</f>
        <v>206623.98999999993</v>
      </c>
    </row>
    <row r="280" spans="1:15" s="3" customFormat="1" hidden="1" x14ac:dyDescent="0.25">
      <c r="A280" s="23"/>
      <c r="B280" s="29"/>
      <c r="C280" s="29"/>
      <c r="D280" s="23"/>
      <c r="E280" s="24"/>
      <c r="F280" s="25"/>
      <c r="G280" s="25"/>
      <c r="H280" s="25"/>
      <c r="I280" s="25"/>
      <c r="J280" s="25"/>
      <c r="K280" s="25"/>
      <c r="L280" s="25"/>
      <c r="M280" s="25"/>
      <c r="N280" s="25"/>
      <c r="O280" s="33"/>
    </row>
    <row r="281" spans="1:15" hidden="1" x14ac:dyDescent="0.25">
      <c r="A281" s="90" t="s">
        <v>137</v>
      </c>
      <c r="B281" s="90"/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1"/>
    </row>
    <row r="282" spans="1:15" s="28" customFormat="1" hidden="1" x14ac:dyDescent="0.25">
      <c r="A282" s="39" t="s">
        <v>395</v>
      </c>
      <c r="B282" s="40" t="s">
        <v>9</v>
      </c>
      <c r="C282" s="40"/>
      <c r="D282" s="39" t="s">
        <v>10</v>
      </c>
      <c r="E282" s="40" t="s">
        <v>420</v>
      </c>
      <c r="F282" s="39">
        <f>SUM(F283:F291)</f>
        <v>8</v>
      </c>
      <c r="G282" s="39"/>
      <c r="H282" s="39"/>
      <c r="I282" s="39"/>
      <c r="J282" s="39">
        <f t="shared" ref="J282:O282" si="48">SUM(J283:J291)</f>
        <v>0</v>
      </c>
      <c r="K282" s="39">
        <f t="shared" si="48"/>
        <v>0</v>
      </c>
      <c r="L282" s="39">
        <f t="shared" si="48"/>
        <v>0</v>
      </c>
      <c r="M282" s="39">
        <f t="shared" si="48"/>
        <v>0</v>
      </c>
      <c r="N282" s="39">
        <f t="shared" si="48"/>
        <v>0</v>
      </c>
      <c r="O282" s="41">
        <f t="shared" si="48"/>
        <v>20804.72</v>
      </c>
    </row>
    <row r="283" spans="1:15" s="3" customFormat="1" hidden="1" x14ac:dyDescent="0.25">
      <c r="A283" s="20" t="s">
        <v>1</v>
      </c>
      <c r="B283" s="62" t="s">
        <v>197</v>
      </c>
      <c r="C283" s="63"/>
      <c r="D283" s="63"/>
      <c r="E283" s="64"/>
      <c r="F283" s="20"/>
      <c r="G283" s="20"/>
      <c r="H283" s="20"/>
      <c r="I283" s="20"/>
      <c r="J283" s="20"/>
      <c r="K283" s="20"/>
      <c r="L283" s="20"/>
      <c r="M283" s="20"/>
      <c r="N283" s="20"/>
      <c r="O283" s="21"/>
    </row>
    <row r="284" spans="1:15" s="3" customFormat="1" hidden="1" x14ac:dyDescent="0.25">
      <c r="A284" s="19" t="s">
        <v>10</v>
      </c>
      <c r="B284" s="71" t="s">
        <v>304</v>
      </c>
      <c r="C284" s="72"/>
      <c r="D284" s="72"/>
      <c r="E284" s="73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10</v>
      </c>
      <c r="B285" s="71" t="s">
        <v>301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298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299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302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300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8" t="s">
        <v>303</v>
      </c>
      <c r="C290" s="69"/>
      <c r="D290" s="69"/>
      <c r="E290" s="7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481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hidden="1" x14ac:dyDescent="0.25">
      <c r="A292" s="11"/>
      <c r="B292" s="10"/>
      <c r="C292" s="10"/>
      <c r="D292" s="11"/>
      <c r="E292" s="12" t="s">
        <v>27</v>
      </c>
      <c r="F292" s="13">
        <f>F282</f>
        <v>8</v>
      </c>
      <c r="G292" s="13"/>
      <c r="H292" s="13"/>
      <c r="I292" s="13"/>
      <c r="J292" s="13">
        <f t="shared" ref="J292:O292" si="49">J282</f>
        <v>0</v>
      </c>
      <c r="K292" s="13">
        <f t="shared" si="49"/>
        <v>0</v>
      </c>
      <c r="L292" s="13">
        <f t="shared" si="49"/>
        <v>0</v>
      </c>
      <c r="M292" s="13">
        <f t="shared" si="49"/>
        <v>0</v>
      </c>
      <c r="N292" s="13">
        <f t="shared" si="49"/>
        <v>0</v>
      </c>
      <c r="O292" s="15">
        <f t="shared" si="49"/>
        <v>20804.72</v>
      </c>
    </row>
    <row r="293" spans="1:15" s="3" customFormat="1" hidden="1" x14ac:dyDescent="0.25">
      <c r="A293" s="23"/>
      <c r="B293" s="29"/>
      <c r="C293" s="29"/>
      <c r="D293" s="23"/>
      <c r="E293" s="24"/>
      <c r="F293" s="25"/>
      <c r="G293" s="25"/>
      <c r="H293" s="25"/>
      <c r="I293" s="25"/>
      <c r="J293" s="25"/>
      <c r="K293" s="25"/>
      <c r="L293" s="25"/>
      <c r="M293" s="25"/>
      <c r="N293" s="25"/>
      <c r="O293" s="27"/>
    </row>
    <row r="294" spans="1:15" hidden="1" x14ac:dyDescent="0.25">
      <c r="A294" s="90" t="s">
        <v>138</v>
      </c>
      <c r="B294" s="90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1"/>
    </row>
    <row r="295" spans="1:15" s="3" customFormat="1" hidden="1" x14ac:dyDescent="0.25">
      <c r="A295" s="39" t="s">
        <v>401</v>
      </c>
      <c r="B295" s="40" t="s">
        <v>139</v>
      </c>
      <c r="C295" s="40"/>
      <c r="D295" s="39" t="s">
        <v>13</v>
      </c>
      <c r="E295" s="40" t="s">
        <v>140</v>
      </c>
      <c r="F295" s="39">
        <f>SUM(F296:F297)</f>
        <v>1</v>
      </c>
      <c r="G295" s="39"/>
      <c r="H295" s="39"/>
      <c r="I295" s="39"/>
      <c r="J295" s="39">
        <f t="shared" ref="J295:N295" si="50">SUM(J296:J297)</f>
        <v>0</v>
      </c>
      <c r="K295" s="39">
        <f t="shared" si="50"/>
        <v>0</v>
      </c>
      <c r="L295" s="39">
        <f t="shared" si="50"/>
        <v>0</v>
      </c>
      <c r="M295" s="39">
        <f t="shared" si="50"/>
        <v>0</v>
      </c>
      <c r="N295" s="39">
        <f t="shared" si="50"/>
        <v>0</v>
      </c>
      <c r="O295" s="43">
        <f>SUM(O296:O297)</f>
        <v>2646.24</v>
      </c>
    </row>
    <row r="296" spans="1:15" s="28" customFormat="1" hidden="1" x14ac:dyDescent="0.25">
      <c r="A296" s="20" t="s">
        <v>1</v>
      </c>
      <c r="B296" s="62" t="s">
        <v>197</v>
      </c>
      <c r="C296" s="63"/>
      <c r="D296" s="63"/>
      <c r="E296" s="64"/>
      <c r="F296" s="20"/>
      <c r="G296" s="20"/>
      <c r="H296" s="20"/>
      <c r="I296" s="20"/>
      <c r="J296" s="20"/>
      <c r="K296" s="20"/>
      <c r="L296" s="20"/>
      <c r="M296" s="20"/>
      <c r="N296" s="20"/>
      <c r="O296" s="21"/>
    </row>
    <row r="297" spans="1:15" s="3" customFormat="1" hidden="1" x14ac:dyDescent="0.25">
      <c r="A297" s="19" t="s">
        <v>13</v>
      </c>
      <c r="B297" s="71" t="s">
        <v>440</v>
      </c>
      <c r="C297" s="72"/>
      <c r="D297" s="72"/>
      <c r="E297" s="73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</row>
    <row r="298" spans="1:15" s="28" customFormat="1" hidden="1" x14ac:dyDescent="0.25">
      <c r="A298" s="39" t="s">
        <v>402</v>
      </c>
      <c r="B298" s="40" t="s">
        <v>141</v>
      </c>
      <c r="C298" s="40"/>
      <c r="D298" s="39" t="s">
        <v>13</v>
      </c>
      <c r="E298" s="40" t="s">
        <v>142</v>
      </c>
      <c r="F298" s="39">
        <f>SUM(F299:F300)</f>
        <v>1</v>
      </c>
      <c r="G298" s="39"/>
      <c r="H298" s="39"/>
      <c r="I298" s="39"/>
      <c r="J298" s="39">
        <f t="shared" ref="J298:N298" si="51">SUM(J299:J300)</f>
        <v>0</v>
      </c>
      <c r="K298" s="39">
        <f t="shared" si="51"/>
        <v>0</v>
      </c>
      <c r="L298" s="39">
        <f t="shared" si="51"/>
        <v>0</v>
      </c>
      <c r="M298" s="39">
        <f t="shared" si="51"/>
        <v>0</v>
      </c>
      <c r="N298" s="39">
        <f t="shared" si="51"/>
        <v>0</v>
      </c>
      <c r="O298" s="43">
        <f>SUM(O299:O300)</f>
        <v>2646.24</v>
      </c>
    </row>
    <row r="299" spans="1:15" s="28" customFormat="1" hidden="1" x14ac:dyDescent="0.25">
      <c r="A299" s="20" t="s">
        <v>1</v>
      </c>
      <c r="B299" s="62" t="s">
        <v>197</v>
      </c>
      <c r="C299" s="63"/>
      <c r="D299" s="63"/>
      <c r="E299" s="64"/>
      <c r="F299" s="20"/>
      <c r="G299" s="20"/>
      <c r="H299" s="20"/>
      <c r="I299" s="20"/>
      <c r="J299" s="20"/>
      <c r="K299" s="20"/>
      <c r="L299" s="20"/>
      <c r="M299" s="20"/>
      <c r="N299" s="20"/>
      <c r="O299" s="21"/>
    </row>
    <row r="300" spans="1:15" s="3" customFormat="1" hidden="1" x14ac:dyDescent="0.25">
      <c r="A300" s="19" t="s">
        <v>13</v>
      </c>
      <c r="B300" s="71" t="s">
        <v>432</v>
      </c>
      <c r="C300" s="72"/>
      <c r="D300" s="72"/>
      <c r="E300" s="73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</row>
    <row r="301" spans="1:15" s="28" customFormat="1" hidden="1" x14ac:dyDescent="0.25">
      <c r="A301" s="39" t="s">
        <v>403</v>
      </c>
      <c r="B301" s="40" t="s">
        <v>462</v>
      </c>
      <c r="C301" s="40"/>
      <c r="D301" s="39" t="s">
        <v>13</v>
      </c>
      <c r="E301" s="40" t="s">
        <v>463</v>
      </c>
      <c r="F301" s="39">
        <f>SUM(F302:F303)</f>
        <v>1</v>
      </c>
      <c r="G301" s="39"/>
      <c r="H301" s="39"/>
      <c r="I301" s="39"/>
      <c r="J301" s="39">
        <f t="shared" ref="J301:N301" si="52">SUM(J302:J303)</f>
        <v>0</v>
      </c>
      <c r="K301" s="39">
        <f t="shared" si="52"/>
        <v>0</v>
      </c>
      <c r="L301" s="39">
        <f t="shared" si="52"/>
        <v>0</v>
      </c>
      <c r="M301" s="39">
        <f t="shared" si="52"/>
        <v>0</v>
      </c>
      <c r="N301" s="39">
        <f t="shared" si="52"/>
        <v>0</v>
      </c>
      <c r="O301" s="43">
        <f>SUM(O302:O303)</f>
        <v>2646.24</v>
      </c>
    </row>
    <row r="302" spans="1:15" s="28" customFormat="1" hidden="1" x14ac:dyDescent="0.25">
      <c r="A302" s="20" t="s">
        <v>1</v>
      </c>
      <c r="B302" s="62" t="s">
        <v>197</v>
      </c>
      <c r="C302" s="63"/>
      <c r="D302" s="63"/>
      <c r="E302" s="64"/>
      <c r="F302" s="20"/>
      <c r="G302" s="20"/>
      <c r="H302" s="20"/>
      <c r="I302" s="20"/>
      <c r="J302" s="20"/>
      <c r="K302" s="20"/>
      <c r="L302" s="20"/>
      <c r="M302" s="20"/>
      <c r="N302" s="20"/>
      <c r="O302" s="21"/>
    </row>
    <row r="303" spans="1:15" s="3" customFormat="1" hidden="1" x14ac:dyDescent="0.25">
      <c r="A303" s="19" t="s">
        <v>13</v>
      </c>
      <c r="B303" s="71" t="s">
        <v>290</v>
      </c>
      <c r="C303" s="72"/>
      <c r="D303" s="72"/>
      <c r="E303" s="73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</row>
    <row r="304" spans="1:15" s="28" customFormat="1" hidden="1" x14ac:dyDescent="0.25">
      <c r="A304" s="39" t="s">
        <v>404</v>
      </c>
      <c r="B304" s="40" t="s">
        <v>143</v>
      </c>
      <c r="C304" s="40"/>
      <c r="D304" s="39" t="s">
        <v>13</v>
      </c>
      <c r="E304" s="40" t="s">
        <v>144</v>
      </c>
      <c r="F304" s="39">
        <f>SUM(F305:F306)</f>
        <v>1</v>
      </c>
      <c r="G304" s="39"/>
      <c r="H304" s="39"/>
      <c r="I304" s="39"/>
      <c r="J304" s="39">
        <f t="shared" ref="J304:N304" si="53">SUM(J305:J306)</f>
        <v>0</v>
      </c>
      <c r="K304" s="39">
        <f t="shared" si="53"/>
        <v>0</v>
      </c>
      <c r="L304" s="39">
        <f t="shared" si="53"/>
        <v>0</v>
      </c>
      <c r="M304" s="39">
        <f t="shared" si="53"/>
        <v>0</v>
      </c>
      <c r="N304" s="39">
        <f t="shared" si="53"/>
        <v>0</v>
      </c>
      <c r="O304" s="43">
        <f>SUM(O305:O306)</f>
        <v>2646.24</v>
      </c>
    </row>
    <row r="305" spans="1:15" s="28" customFormat="1" hidden="1" x14ac:dyDescent="0.25">
      <c r="A305" s="20" t="s">
        <v>1</v>
      </c>
      <c r="B305" s="62" t="s">
        <v>197</v>
      </c>
      <c r="C305" s="63"/>
      <c r="D305" s="63"/>
      <c r="E305" s="64"/>
      <c r="F305" s="20"/>
      <c r="G305" s="20"/>
      <c r="H305" s="20"/>
      <c r="I305" s="20"/>
      <c r="J305" s="20"/>
      <c r="K305" s="20"/>
      <c r="L305" s="20"/>
      <c r="M305" s="20"/>
      <c r="N305" s="20"/>
      <c r="O305" s="21"/>
    </row>
    <row r="306" spans="1:15" s="3" customFormat="1" hidden="1" x14ac:dyDescent="0.25">
      <c r="A306" s="19" t="s">
        <v>13</v>
      </c>
      <c r="B306" s="71" t="s">
        <v>264</v>
      </c>
      <c r="C306" s="72"/>
      <c r="D306" s="72"/>
      <c r="E306" s="73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</row>
    <row r="307" spans="1:15" s="28" customFormat="1" hidden="1" x14ac:dyDescent="0.25">
      <c r="A307" s="39" t="s">
        <v>405</v>
      </c>
      <c r="B307" s="40" t="s">
        <v>145</v>
      </c>
      <c r="C307" s="40"/>
      <c r="D307" s="39" t="s">
        <v>13</v>
      </c>
      <c r="E307" s="40" t="s">
        <v>146</v>
      </c>
      <c r="F307" s="39">
        <f>SUM(F308:F309)</f>
        <v>1</v>
      </c>
      <c r="G307" s="39"/>
      <c r="H307" s="39"/>
      <c r="I307" s="39"/>
      <c r="J307" s="39">
        <f t="shared" ref="J307:N307" si="54">SUM(J308:J309)</f>
        <v>0</v>
      </c>
      <c r="K307" s="39">
        <f t="shared" si="54"/>
        <v>0</v>
      </c>
      <c r="L307" s="39">
        <f t="shared" si="54"/>
        <v>0</v>
      </c>
      <c r="M307" s="39">
        <f t="shared" si="54"/>
        <v>0</v>
      </c>
      <c r="N307" s="39">
        <f t="shared" si="54"/>
        <v>0</v>
      </c>
      <c r="O307" s="43">
        <f>SUM(O308:O309)</f>
        <v>2646.24</v>
      </c>
    </row>
    <row r="308" spans="1:15" s="28" customFormat="1" hidden="1" x14ac:dyDescent="0.25">
      <c r="A308" s="20" t="s">
        <v>1</v>
      </c>
      <c r="B308" s="62" t="s">
        <v>197</v>
      </c>
      <c r="C308" s="63"/>
      <c r="D308" s="63"/>
      <c r="E308" s="64"/>
      <c r="F308" s="20"/>
      <c r="G308" s="20"/>
      <c r="H308" s="20"/>
      <c r="I308" s="20"/>
      <c r="J308" s="20"/>
      <c r="K308" s="20"/>
      <c r="L308" s="20"/>
      <c r="M308" s="20"/>
      <c r="N308" s="20"/>
      <c r="O308" s="21"/>
    </row>
    <row r="309" spans="1:15" s="3" customFormat="1" hidden="1" x14ac:dyDescent="0.25">
      <c r="A309" s="19" t="s">
        <v>13</v>
      </c>
      <c r="B309" s="71" t="s">
        <v>263</v>
      </c>
      <c r="C309" s="72"/>
      <c r="D309" s="72"/>
      <c r="E309" s="73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</row>
    <row r="310" spans="1:15" s="28" customFormat="1" hidden="1" x14ac:dyDescent="0.25">
      <c r="A310" s="39" t="s">
        <v>406</v>
      </c>
      <c r="B310" s="40" t="s">
        <v>147</v>
      </c>
      <c r="C310" s="40"/>
      <c r="D310" s="39" t="s">
        <v>13</v>
      </c>
      <c r="E310" s="40" t="s">
        <v>148</v>
      </c>
      <c r="F310" s="39">
        <f>SUM(F311:F312)</f>
        <v>1</v>
      </c>
      <c r="G310" s="39"/>
      <c r="H310" s="39"/>
      <c r="I310" s="39"/>
      <c r="J310" s="39">
        <f t="shared" ref="J310:N310" si="55">SUM(J311:J312)</f>
        <v>0</v>
      </c>
      <c r="K310" s="39">
        <f t="shared" si="55"/>
        <v>0</v>
      </c>
      <c r="L310" s="39">
        <f t="shared" si="55"/>
        <v>0</v>
      </c>
      <c r="M310" s="39">
        <f t="shared" si="55"/>
        <v>0</v>
      </c>
      <c r="N310" s="39">
        <f t="shared" si="55"/>
        <v>0</v>
      </c>
      <c r="O310" s="43">
        <f>SUM(O311:O312)</f>
        <v>2646.24</v>
      </c>
    </row>
    <row r="311" spans="1:15" s="28" customFormat="1" hidden="1" x14ac:dyDescent="0.25">
      <c r="A311" s="20" t="s">
        <v>1</v>
      </c>
      <c r="B311" s="62" t="s">
        <v>197</v>
      </c>
      <c r="C311" s="63"/>
      <c r="D311" s="63"/>
      <c r="E311" s="64"/>
      <c r="F311" s="20"/>
      <c r="G311" s="20"/>
      <c r="H311" s="20"/>
      <c r="I311" s="20"/>
      <c r="J311" s="20"/>
      <c r="K311" s="20"/>
      <c r="L311" s="20"/>
      <c r="M311" s="20"/>
      <c r="N311" s="20"/>
      <c r="O311" s="21"/>
    </row>
    <row r="312" spans="1:15" s="3" customFormat="1" hidden="1" x14ac:dyDescent="0.25">
      <c r="A312" s="19" t="s">
        <v>13</v>
      </c>
      <c r="B312" s="71" t="s">
        <v>258</v>
      </c>
      <c r="C312" s="72"/>
      <c r="D312" s="72"/>
      <c r="E312" s="73"/>
      <c r="F312" s="20">
        <v>1</v>
      </c>
      <c r="G312" s="20"/>
      <c r="H312" s="20"/>
      <c r="I312" s="20"/>
      <c r="J312" s="20"/>
      <c r="K312" s="20"/>
      <c r="L312" s="20"/>
      <c r="M312" s="20"/>
      <c r="N312" s="20"/>
      <c r="O312" s="30">
        <v>2646.24</v>
      </c>
    </row>
    <row r="313" spans="1:15" s="3" customFormat="1" hidden="1" x14ac:dyDescent="0.25">
      <c r="A313" s="19"/>
      <c r="B313" s="18" t="s">
        <v>149</v>
      </c>
      <c r="C313" s="18"/>
      <c r="D313" s="19" t="s">
        <v>13</v>
      </c>
      <c r="E313" s="18" t="s">
        <v>150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39" t="s">
        <v>407</v>
      </c>
      <c r="B315" s="40" t="s">
        <v>153</v>
      </c>
      <c r="C315" s="40"/>
      <c r="D315" s="39" t="s">
        <v>13</v>
      </c>
      <c r="E315" s="40" t="s">
        <v>154</v>
      </c>
      <c r="F315" s="39">
        <f>SUM(F316:F317)</f>
        <v>1</v>
      </c>
      <c r="G315" s="39"/>
      <c r="H315" s="39"/>
      <c r="I315" s="39"/>
      <c r="J315" s="39">
        <f t="shared" ref="J315:N315" si="56">SUM(J316:J317)</f>
        <v>0</v>
      </c>
      <c r="K315" s="39">
        <f t="shared" si="56"/>
        <v>0</v>
      </c>
      <c r="L315" s="39">
        <f t="shared" si="56"/>
        <v>0</v>
      </c>
      <c r="M315" s="39">
        <f t="shared" si="56"/>
        <v>0</v>
      </c>
      <c r="N315" s="39">
        <f t="shared" si="56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2" t="s">
        <v>197</v>
      </c>
      <c r="C316" s="63"/>
      <c r="D316" s="63"/>
      <c r="E316" s="64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13</v>
      </c>
      <c r="B317" s="71" t="s">
        <v>433</v>
      </c>
      <c r="C317" s="72"/>
      <c r="D317" s="72"/>
      <c r="E317" s="73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s="3" customFormat="1" hidden="1" x14ac:dyDescent="0.25">
      <c r="A318" s="19"/>
      <c r="B318" s="18" t="s">
        <v>155</v>
      </c>
      <c r="C318" s="18"/>
      <c r="D318" s="19" t="s">
        <v>13</v>
      </c>
      <c r="E318" s="18" t="s">
        <v>156</v>
      </c>
      <c r="F318" s="20"/>
      <c r="G318" s="20"/>
      <c r="H318" s="20"/>
      <c r="I318" s="20"/>
      <c r="J318" s="20" t="s">
        <v>12</v>
      </c>
      <c r="K318" s="20" t="s">
        <v>12</v>
      </c>
      <c r="L318" s="20" t="s">
        <v>12</v>
      </c>
      <c r="M318" s="20" t="s">
        <v>12</v>
      </c>
      <c r="N318" s="20" t="s">
        <v>12</v>
      </c>
      <c r="O318" s="21"/>
    </row>
    <row r="319" spans="1:15" s="28" customFormat="1" hidden="1" x14ac:dyDescent="0.25">
      <c r="A319" s="39" t="s">
        <v>408</v>
      </c>
      <c r="B319" s="40" t="s">
        <v>157</v>
      </c>
      <c r="C319" s="40"/>
      <c r="D319" s="39" t="s">
        <v>13</v>
      </c>
      <c r="E319" s="40" t="s">
        <v>158</v>
      </c>
      <c r="F319" s="39">
        <f>SUM(F320:F321)</f>
        <v>1</v>
      </c>
      <c r="G319" s="39"/>
      <c r="H319" s="39"/>
      <c r="I319" s="39"/>
      <c r="J319" s="39">
        <f t="shared" ref="J319:N319" si="57">SUM(J320:J321)</f>
        <v>0</v>
      </c>
      <c r="K319" s="39">
        <f t="shared" si="57"/>
        <v>0</v>
      </c>
      <c r="L319" s="39">
        <f t="shared" si="57"/>
        <v>0</v>
      </c>
      <c r="M319" s="39">
        <f t="shared" si="57"/>
        <v>0</v>
      </c>
      <c r="N319" s="39">
        <f t="shared" si="57"/>
        <v>0</v>
      </c>
      <c r="O319" s="43">
        <f>SUM(O320:O321)</f>
        <v>2646.24</v>
      </c>
    </row>
    <row r="320" spans="1:15" s="28" customFormat="1" hidden="1" x14ac:dyDescent="0.25">
      <c r="A320" s="20" t="s">
        <v>1</v>
      </c>
      <c r="B320" s="62" t="s">
        <v>197</v>
      </c>
      <c r="C320" s="63"/>
      <c r="D320" s="63"/>
      <c r="E320" s="64"/>
      <c r="F320" s="20"/>
      <c r="G320" s="20"/>
      <c r="H320" s="20"/>
      <c r="I320" s="20"/>
      <c r="J320" s="20"/>
      <c r="K320" s="20"/>
      <c r="L320" s="20"/>
      <c r="M320" s="20"/>
      <c r="N320" s="20"/>
      <c r="O320" s="21"/>
    </row>
    <row r="321" spans="1:15" s="3" customFormat="1" hidden="1" x14ac:dyDescent="0.25">
      <c r="A321" s="19" t="s">
        <v>13</v>
      </c>
      <c r="B321" s="71" t="s">
        <v>439</v>
      </c>
      <c r="C321" s="72"/>
      <c r="D321" s="72"/>
      <c r="E321" s="73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</row>
    <row r="322" spans="1:15" s="28" customFormat="1" hidden="1" x14ac:dyDescent="0.25">
      <c r="A322" s="39" t="s">
        <v>409</v>
      </c>
      <c r="B322" s="40" t="s">
        <v>464</v>
      </c>
      <c r="C322" s="40"/>
      <c r="D322" s="39" t="s">
        <v>13</v>
      </c>
      <c r="E322" s="40" t="s">
        <v>159</v>
      </c>
      <c r="F322" s="39">
        <f>SUM(F323:F326)</f>
        <v>3</v>
      </c>
      <c r="G322" s="39"/>
      <c r="H322" s="39"/>
      <c r="I322" s="39"/>
      <c r="J322" s="39">
        <f t="shared" ref="J322:N322" si="58">SUM(J323:J326)</f>
        <v>0</v>
      </c>
      <c r="K322" s="39">
        <f t="shared" si="58"/>
        <v>0</v>
      </c>
      <c r="L322" s="39">
        <f t="shared" si="58"/>
        <v>0</v>
      </c>
      <c r="M322" s="39">
        <f t="shared" si="58"/>
        <v>0</v>
      </c>
      <c r="N322" s="39">
        <f t="shared" si="58"/>
        <v>0</v>
      </c>
      <c r="O322" s="43">
        <f>SUM(O323:O326)</f>
        <v>7938.7199999999993</v>
      </c>
    </row>
    <row r="323" spans="1:15" s="28" customFormat="1" hidden="1" x14ac:dyDescent="0.25">
      <c r="A323" s="20" t="s">
        <v>1</v>
      </c>
      <c r="B323" s="62" t="s">
        <v>197</v>
      </c>
      <c r="C323" s="63"/>
      <c r="D323" s="63"/>
      <c r="E323" s="64"/>
      <c r="F323" s="20"/>
      <c r="G323" s="20"/>
      <c r="H323" s="20"/>
      <c r="I323" s="20"/>
      <c r="J323" s="20"/>
      <c r="K323" s="20"/>
      <c r="L323" s="20"/>
      <c r="M323" s="20"/>
      <c r="N323" s="20"/>
      <c r="O323" s="21"/>
    </row>
    <row r="324" spans="1:15" s="3" customFormat="1" hidden="1" x14ac:dyDescent="0.25">
      <c r="A324" s="19" t="s">
        <v>13</v>
      </c>
      <c r="B324" s="71" t="s">
        <v>278</v>
      </c>
      <c r="C324" s="72"/>
      <c r="D324" s="72"/>
      <c r="E324" s="73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13</v>
      </c>
      <c r="B325" s="71" t="s">
        <v>279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280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28" customFormat="1" hidden="1" x14ac:dyDescent="0.25">
      <c r="A327" s="39" t="s">
        <v>410</v>
      </c>
      <c r="B327" s="40" t="s">
        <v>160</v>
      </c>
      <c r="C327" s="40"/>
      <c r="D327" s="39" t="s">
        <v>13</v>
      </c>
      <c r="E327" s="40" t="s">
        <v>418</v>
      </c>
      <c r="F327" s="39">
        <f>SUM(F328:F329)</f>
        <v>1</v>
      </c>
      <c r="G327" s="39"/>
      <c r="H327" s="39"/>
      <c r="I327" s="39"/>
      <c r="J327" s="39">
        <f t="shared" ref="J327:N327" si="59">SUM(J328:J329)</f>
        <v>0</v>
      </c>
      <c r="K327" s="39">
        <f t="shared" si="59"/>
        <v>0</v>
      </c>
      <c r="L327" s="39">
        <f t="shared" si="59"/>
        <v>0</v>
      </c>
      <c r="M327" s="39">
        <f t="shared" si="59"/>
        <v>0</v>
      </c>
      <c r="N327" s="39">
        <f t="shared" si="59"/>
        <v>0</v>
      </c>
      <c r="O327" s="43">
        <f>SUM(O328:O329)</f>
        <v>2646.24</v>
      </c>
    </row>
    <row r="328" spans="1:15" s="28" customFormat="1" hidden="1" x14ac:dyDescent="0.25">
      <c r="A328" s="20" t="s">
        <v>1</v>
      </c>
      <c r="B328" s="62" t="s">
        <v>197</v>
      </c>
      <c r="C328" s="63"/>
      <c r="D328" s="63"/>
      <c r="E328" s="64"/>
      <c r="F328" s="20"/>
      <c r="G328" s="20"/>
      <c r="H328" s="20"/>
      <c r="I328" s="20"/>
      <c r="J328" s="20"/>
      <c r="K328" s="20"/>
      <c r="L328" s="20"/>
      <c r="M328" s="20"/>
      <c r="N328" s="20"/>
      <c r="O328" s="21"/>
    </row>
    <row r="329" spans="1:15" s="3" customFormat="1" hidden="1" x14ac:dyDescent="0.25">
      <c r="A329" s="19" t="s">
        <v>13</v>
      </c>
      <c r="B329" s="71" t="s">
        <v>273</v>
      </c>
      <c r="C329" s="72"/>
      <c r="D329" s="72"/>
      <c r="E329" s="73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30">
        <v>2646.24</v>
      </c>
    </row>
    <row r="330" spans="1:15" s="28" customFormat="1" hidden="1" x14ac:dyDescent="0.25">
      <c r="A330" s="39" t="s">
        <v>411</v>
      </c>
      <c r="B330" s="40" t="s">
        <v>161</v>
      </c>
      <c r="C330" s="40"/>
      <c r="D330" s="39" t="s">
        <v>13</v>
      </c>
      <c r="E330" s="40" t="s">
        <v>162</v>
      </c>
      <c r="F330" s="39">
        <f>SUM(F331:F332)</f>
        <v>1</v>
      </c>
      <c r="G330" s="39"/>
      <c r="H330" s="39"/>
      <c r="I330" s="39"/>
      <c r="J330" s="39">
        <f t="shared" ref="J330:N330" si="60">SUM(J331:J332)</f>
        <v>0</v>
      </c>
      <c r="K330" s="39">
        <f t="shared" si="60"/>
        <v>0</v>
      </c>
      <c r="L330" s="39">
        <f t="shared" si="60"/>
        <v>0</v>
      </c>
      <c r="M330" s="39">
        <f t="shared" si="60"/>
        <v>0</v>
      </c>
      <c r="N330" s="39">
        <f t="shared" si="60"/>
        <v>0</v>
      </c>
      <c r="O330" s="43">
        <f>SUM(O331:O332)</f>
        <v>2646.24</v>
      </c>
    </row>
    <row r="331" spans="1:15" s="28" customFormat="1" hidden="1" x14ac:dyDescent="0.25">
      <c r="A331" s="20" t="s">
        <v>1</v>
      </c>
      <c r="B331" s="62" t="s">
        <v>197</v>
      </c>
      <c r="C331" s="63"/>
      <c r="D331" s="63"/>
      <c r="E331" s="64"/>
      <c r="F331" s="20"/>
      <c r="G331" s="20"/>
      <c r="H331" s="20"/>
      <c r="I331" s="20"/>
      <c r="J331" s="20"/>
      <c r="K331" s="20"/>
      <c r="L331" s="20"/>
      <c r="M331" s="20"/>
      <c r="N331" s="20"/>
      <c r="O331" s="21"/>
    </row>
    <row r="332" spans="1:15" s="3" customFormat="1" hidden="1" x14ac:dyDescent="0.25">
      <c r="A332" s="19" t="s">
        <v>13</v>
      </c>
      <c r="B332" s="71" t="s">
        <v>257</v>
      </c>
      <c r="C332" s="72"/>
      <c r="D332" s="72"/>
      <c r="E332" s="73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2646.24</v>
      </c>
    </row>
    <row r="333" spans="1:15" s="28" customFormat="1" hidden="1" x14ac:dyDescent="0.25">
      <c r="A333" s="39" t="s">
        <v>412</v>
      </c>
      <c r="B333" s="40" t="s">
        <v>163</v>
      </c>
      <c r="C333" s="40"/>
      <c r="D333" s="39" t="s">
        <v>13</v>
      </c>
      <c r="E333" s="40" t="s">
        <v>465</v>
      </c>
      <c r="F333" s="39">
        <f>SUM(F334:F335)</f>
        <v>1</v>
      </c>
      <c r="G333" s="39"/>
      <c r="H333" s="39"/>
      <c r="I333" s="39"/>
      <c r="J333" s="39">
        <f t="shared" ref="J333:N333" si="61">SUM(J334:J335)</f>
        <v>0</v>
      </c>
      <c r="K333" s="39">
        <f t="shared" si="61"/>
        <v>0</v>
      </c>
      <c r="L333" s="39">
        <f t="shared" si="61"/>
        <v>0</v>
      </c>
      <c r="M333" s="39">
        <f t="shared" si="61"/>
        <v>0</v>
      </c>
      <c r="N333" s="39">
        <f t="shared" si="61"/>
        <v>0</v>
      </c>
      <c r="O333" s="43">
        <f>SUM(O334:O335)</f>
        <v>2646.24</v>
      </c>
    </row>
    <row r="334" spans="1:15" s="28" customFormat="1" hidden="1" x14ac:dyDescent="0.25">
      <c r="A334" s="20" t="s">
        <v>1</v>
      </c>
      <c r="B334" s="62" t="s">
        <v>197</v>
      </c>
      <c r="C334" s="63"/>
      <c r="D334" s="63"/>
      <c r="E334" s="64"/>
      <c r="F334" s="20"/>
      <c r="G334" s="20"/>
      <c r="H334" s="20"/>
      <c r="I334" s="20"/>
      <c r="J334" s="20"/>
      <c r="K334" s="20"/>
      <c r="L334" s="20"/>
      <c r="M334" s="20"/>
      <c r="N334" s="20"/>
      <c r="O334" s="21"/>
    </row>
    <row r="335" spans="1:15" s="3" customFormat="1" hidden="1" x14ac:dyDescent="0.25">
      <c r="A335" s="19" t="s">
        <v>13</v>
      </c>
      <c r="B335" s="71" t="s">
        <v>307</v>
      </c>
      <c r="C335" s="72"/>
      <c r="D335" s="72"/>
      <c r="E335" s="73"/>
      <c r="F335" s="20">
        <v>1</v>
      </c>
      <c r="G335" s="20"/>
      <c r="H335" s="20"/>
      <c r="I335" s="20"/>
      <c r="J335" s="20"/>
      <c r="K335" s="20"/>
      <c r="L335" s="20"/>
      <c r="M335" s="20"/>
      <c r="N335" s="20"/>
      <c r="O335" s="30">
        <v>2646.24</v>
      </c>
    </row>
    <row r="336" spans="1:15" s="28" customFormat="1" hidden="1" x14ac:dyDescent="0.25">
      <c r="A336" s="39" t="s">
        <v>413</v>
      </c>
      <c r="B336" s="40" t="s">
        <v>164</v>
      </c>
      <c r="C336" s="40"/>
      <c r="D336" s="39" t="s">
        <v>13</v>
      </c>
      <c r="E336" s="40" t="s">
        <v>419</v>
      </c>
      <c r="F336" s="39">
        <f>SUM(F337:F339)</f>
        <v>1</v>
      </c>
      <c r="G336" s="39"/>
      <c r="H336" s="39"/>
      <c r="I336" s="39"/>
      <c r="J336" s="39">
        <f t="shared" ref="J336:N336" si="62">SUM(J337:J339)</f>
        <v>0</v>
      </c>
      <c r="K336" s="39">
        <f t="shared" si="62"/>
        <v>0</v>
      </c>
      <c r="L336" s="39">
        <f t="shared" si="62"/>
        <v>0</v>
      </c>
      <c r="M336" s="39">
        <f t="shared" si="62"/>
        <v>0</v>
      </c>
      <c r="N336" s="39">
        <f t="shared" si="62"/>
        <v>0</v>
      </c>
      <c r="O336" s="43">
        <f>SUM(O337:O339)</f>
        <v>2646.24</v>
      </c>
    </row>
    <row r="337" spans="1:15" s="28" customFormat="1" hidden="1" x14ac:dyDescent="0.25">
      <c r="A337" s="20" t="s">
        <v>1</v>
      </c>
      <c r="B337" s="62" t="s">
        <v>197</v>
      </c>
      <c r="C337" s="63"/>
      <c r="D337" s="63"/>
      <c r="E337" s="64"/>
      <c r="F337" s="20"/>
      <c r="G337" s="20"/>
      <c r="H337" s="20"/>
      <c r="I337" s="20"/>
      <c r="J337" s="20"/>
      <c r="K337" s="20"/>
      <c r="L337" s="20"/>
      <c r="M337" s="20"/>
      <c r="N337" s="20"/>
      <c r="O337" s="21"/>
    </row>
    <row r="338" spans="1:15" s="3" customFormat="1" hidden="1" x14ac:dyDescent="0.25">
      <c r="A338" s="19" t="s">
        <v>13</v>
      </c>
      <c r="B338" s="71" t="s">
        <v>271</v>
      </c>
      <c r="C338" s="72"/>
      <c r="D338" s="72"/>
      <c r="E338" s="73"/>
      <c r="F338" s="20">
        <v>1</v>
      </c>
      <c r="G338" s="20"/>
      <c r="H338" s="20"/>
      <c r="I338" s="20"/>
      <c r="J338" s="20"/>
      <c r="K338" s="20"/>
      <c r="L338" s="20"/>
      <c r="M338" s="20"/>
      <c r="N338" s="20"/>
      <c r="O338" s="30">
        <v>2646.24</v>
      </c>
    </row>
    <row r="339" spans="1:15" s="3" customFormat="1" hidden="1" x14ac:dyDescent="0.25">
      <c r="A339" s="19"/>
      <c r="B339" s="18" t="s">
        <v>165</v>
      </c>
      <c r="C339" s="18"/>
      <c r="D339" s="19" t="s">
        <v>10</v>
      </c>
      <c r="E339" s="18" t="s">
        <v>166</v>
      </c>
      <c r="F339" s="20"/>
      <c r="G339" s="20"/>
      <c r="H339" s="20"/>
      <c r="I339" s="20"/>
      <c r="J339" s="20" t="s">
        <v>12</v>
      </c>
      <c r="K339" s="20" t="s">
        <v>12</v>
      </c>
      <c r="L339" s="20" t="s">
        <v>12</v>
      </c>
      <c r="M339" s="20" t="s">
        <v>12</v>
      </c>
      <c r="N339" s="20" t="s">
        <v>12</v>
      </c>
      <c r="O339" s="21"/>
    </row>
    <row r="340" spans="1:15" s="28" customFormat="1" hidden="1" x14ac:dyDescent="0.25">
      <c r="A340" s="39" t="s">
        <v>414</v>
      </c>
      <c r="B340" s="40" t="s">
        <v>167</v>
      </c>
      <c r="C340" s="40"/>
      <c r="D340" s="39" t="s">
        <v>13</v>
      </c>
      <c r="E340" s="40" t="s">
        <v>455</v>
      </c>
      <c r="F340" s="39">
        <f>SUM(F341:F343)</f>
        <v>1</v>
      </c>
      <c r="G340" s="39"/>
      <c r="H340" s="39"/>
      <c r="I340" s="39"/>
      <c r="J340" s="39">
        <f t="shared" ref="J340:N340" si="63">SUM(J341:J343)</f>
        <v>0</v>
      </c>
      <c r="K340" s="39">
        <f t="shared" si="63"/>
        <v>0</v>
      </c>
      <c r="L340" s="39">
        <f t="shared" si="63"/>
        <v>0</v>
      </c>
      <c r="M340" s="39">
        <f t="shared" si="63"/>
        <v>0</v>
      </c>
      <c r="N340" s="39">
        <f t="shared" si="63"/>
        <v>0</v>
      </c>
      <c r="O340" s="43">
        <f>SUM(O341:O343)</f>
        <v>2646.24</v>
      </c>
    </row>
    <row r="341" spans="1:15" s="28" customFormat="1" hidden="1" x14ac:dyDescent="0.25">
      <c r="A341" s="20" t="s">
        <v>1</v>
      </c>
      <c r="B341" s="62" t="s">
        <v>197</v>
      </c>
      <c r="C341" s="63"/>
      <c r="D341" s="63"/>
      <c r="E341" s="64"/>
      <c r="F341" s="20"/>
      <c r="G341" s="20"/>
      <c r="H341" s="20"/>
      <c r="I341" s="20"/>
      <c r="J341" s="20"/>
      <c r="K341" s="20"/>
      <c r="L341" s="20"/>
      <c r="M341" s="20"/>
      <c r="N341" s="20"/>
      <c r="O341" s="21"/>
    </row>
    <row r="342" spans="1:15" s="3" customFormat="1" hidden="1" x14ac:dyDescent="0.25">
      <c r="A342" s="19" t="s">
        <v>13</v>
      </c>
      <c r="B342" s="71" t="s">
        <v>237</v>
      </c>
      <c r="C342" s="72"/>
      <c r="D342" s="72"/>
      <c r="E342" s="73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</row>
    <row r="343" spans="1:15" s="3" customFormat="1" hidden="1" x14ac:dyDescent="0.25">
      <c r="A343" s="19"/>
      <c r="B343" s="18" t="s">
        <v>168</v>
      </c>
      <c r="C343" s="18"/>
      <c r="D343" s="19" t="s">
        <v>13</v>
      </c>
      <c r="E343" s="18" t="s">
        <v>169</v>
      </c>
      <c r="F343" s="20"/>
      <c r="G343" s="20"/>
      <c r="H343" s="20"/>
      <c r="I343" s="20"/>
      <c r="J343" s="20" t="s">
        <v>12</v>
      </c>
      <c r="K343" s="20" t="s">
        <v>12</v>
      </c>
      <c r="L343" s="20" t="s">
        <v>12</v>
      </c>
      <c r="M343" s="20" t="s">
        <v>12</v>
      </c>
      <c r="N343" s="20" t="s">
        <v>12</v>
      </c>
      <c r="O343" s="21"/>
    </row>
    <row r="344" spans="1:15" s="28" customFormat="1" hidden="1" x14ac:dyDescent="0.25">
      <c r="A344" s="39" t="s">
        <v>415</v>
      </c>
      <c r="B344" s="40" t="s">
        <v>170</v>
      </c>
      <c r="C344" s="40"/>
      <c r="D344" s="39" t="s">
        <v>13</v>
      </c>
      <c r="E344" s="40" t="s">
        <v>171</v>
      </c>
      <c r="F344" s="39">
        <f>SUM(F345:F346)</f>
        <v>1</v>
      </c>
      <c r="G344" s="39"/>
      <c r="H344" s="39"/>
      <c r="I344" s="39"/>
      <c r="J344" s="39">
        <f t="shared" ref="J344:N344" si="64">SUM(J345:J346)</f>
        <v>0</v>
      </c>
      <c r="K344" s="39">
        <f t="shared" si="64"/>
        <v>0</v>
      </c>
      <c r="L344" s="39">
        <f t="shared" si="64"/>
        <v>0</v>
      </c>
      <c r="M344" s="39">
        <f t="shared" si="64"/>
        <v>0</v>
      </c>
      <c r="N344" s="39">
        <f t="shared" si="64"/>
        <v>0</v>
      </c>
      <c r="O344" s="43">
        <f>SUM(O345:O346)</f>
        <v>2646.24</v>
      </c>
    </row>
    <row r="345" spans="1:15" s="28" customFormat="1" hidden="1" x14ac:dyDescent="0.25">
      <c r="A345" s="20" t="s">
        <v>1</v>
      </c>
      <c r="B345" s="62" t="s">
        <v>197</v>
      </c>
      <c r="C345" s="63"/>
      <c r="D345" s="63"/>
      <c r="E345" s="64"/>
      <c r="F345" s="20"/>
      <c r="G345" s="20"/>
      <c r="H345" s="20"/>
      <c r="I345" s="20"/>
      <c r="J345" s="20"/>
      <c r="K345" s="20"/>
      <c r="L345" s="20"/>
      <c r="M345" s="20"/>
      <c r="N345" s="20"/>
      <c r="O345" s="21"/>
    </row>
    <row r="346" spans="1:15" s="3" customFormat="1" hidden="1" x14ac:dyDescent="0.25">
      <c r="A346" s="19" t="s">
        <v>13</v>
      </c>
      <c r="B346" s="71" t="s">
        <v>260</v>
      </c>
      <c r="C346" s="72"/>
      <c r="D346" s="72"/>
      <c r="E346" s="73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2646.24</v>
      </c>
    </row>
    <row r="347" spans="1:15" s="28" customFormat="1" hidden="1" x14ac:dyDescent="0.25">
      <c r="A347" s="39" t="s">
        <v>416</v>
      </c>
      <c r="B347" s="40" t="s">
        <v>172</v>
      </c>
      <c r="C347" s="40"/>
      <c r="D347" s="39" t="s">
        <v>13</v>
      </c>
      <c r="E347" s="40" t="s">
        <v>173</v>
      </c>
      <c r="F347" s="39">
        <f>SUM(F348:F349)</f>
        <v>1</v>
      </c>
      <c r="G347" s="39"/>
      <c r="H347" s="39"/>
      <c r="I347" s="39"/>
      <c r="J347" s="39">
        <f t="shared" ref="J347:N347" si="65">SUM(J348:J349)</f>
        <v>0</v>
      </c>
      <c r="K347" s="39">
        <f t="shared" si="65"/>
        <v>0</v>
      </c>
      <c r="L347" s="39">
        <f t="shared" si="65"/>
        <v>0</v>
      </c>
      <c r="M347" s="39">
        <f t="shared" si="65"/>
        <v>0</v>
      </c>
      <c r="N347" s="39">
        <f t="shared" si="65"/>
        <v>0</v>
      </c>
      <c r="O347" s="43">
        <f>SUM(O348:O349)</f>
        <v>2646.24</v>
      </c>
    </row>
    <row r="348" spans="1:15" s="28" customFormat="1" hidden="1" x14ac:dyDescent="0.25">
      <c r="A348" s="20" t="s">
        <v>1</v>
      </c>
      <c r="B348" s="62" t="s">
        <v>197</v>
      </c>
      <c r="C348" s="63"/>
      <c r="D348" s="63"/>
      <c r="E348" s="64"/>
      <c r="F348" s="20"/>
      <c r="G348" s="20"/>
      <c r="H348" s="20"/>
      <c r="I348" s="20"/>
      <c r="J348" s="20"/>
      <c r="K348" s="20"/>
      <c r="L348" s="20"/>
      <c r="M348" s="20"/>
      <c r="N348" s="20"/>
      <c r="O348" s="21"/>
    </row>
    <row r="349" spans="1:15" s="3" customFormat="1" hidden="1" x14ac:dyDescent="0.25">
      <c r="A349" s="19" t="s">
        <v>13</v>
      </c>
      <c r="B349" s="71" t="s">
        <v>281</v>
      </c>
      <c r="C349" s="72"/>
      <c r="D349" s="72"/>
      <c r="E349" s="73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2646.24</v>
      </c>
    </row>
    <row r="350" spans="1:15" s="28" customFormat="1" hidden="1" x14ac:dyDescent="0.25">
      <c r="A350" s="39" t="s">
        <v>417</v>
      </c>
      <c r="B350" s="40" t="s">
        <v>174</v>
      </c>
      <c r="C350" s="40"/>
      <c r="D350" s="39" t="s">
        <v>13</v>
      </c>
      <c r="E350" s="40" t="s">
        <v>175</v>
      </c>
      <c r="F350" s="39">
        <f>SUM(F351:F352)</f>
        <v>1</v>
      </c>
      <c r="G350" s="39"/>
      <c r="H350" s="39"/>
      <c r="I350" s="39"/>
      <c r="J350" s="39">
        <f t="shared" ref="J350:N350" si="66">SUM(J351:J352)</f>
        <v>0</v>
      </c>
      <c r="K350" s="39">
        <f t="shared" si="66"/>
        <v>0</v>
      </c>
      <c r="L350" s="39">
        <f t="shared" si="66"/>
        <v>0</v>
      </c>
      <c r="M350" s="39">
        <f t="shared" si="66"/>
        <v>0</v>
      </c>
      <c r="N350" s="39">
        <f t="shared" si="66"/>
        <v>0</v>
      </c>
      <c r="O350" s="43">
        <f>SUM(O351:O352)</f>
        <v>2646.24</v>
      </c>
    </row>
    <row r="351" spans="1:15" s="28" customFormat="1" hidden="1" x14ac:dyDescent="0.25">
      <c r="A351" s="20" t="s">
        <v>1</v>
      </c>
      <c r="B351" s="62" t="s">
        <v>197</v>
      </c>
      <c r="C351" s="63"/>
      <c r="D351" s="63"/>
      <c r="E351" s="64"/>
      <c r="F351" s="20"/>
      <c r="G351" s="20"/>
      <c r="H351" s="20"/>
      <c r="I351" s="20"/>
      <c r="J351" s="20"/>
      <c r="K351" s="20"/>
      <c r="L351" s="20"/>
      <c r="M351" s="20"/>
      <c r="N351" s="20"/>
      <c r="O351" s="21"/>
    </row>
    <row r="352" spans="1:15" s="3" customFormat="1" hidden="1" x14ac:dyDescent="0.25">
      <c r="A352" s="19" t="s">
        <v>13</v>
      </c>
      <c r="B352" s="71" t="s">
        <v>441</v>
      </c>
      <c r="C352" s="72"/>
      <c r="D352" s="72"/>
      <c r="E352" s="73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2646.24</v>
      </c>
    </row>
    <row r="353" spans="1:15" hidden="1" x14ac:dyDescent="0.25">
      <c r="A353" s="11"/>
      <c r="B353" s="10"/>
      <c r="C353" s="10"/>
      <c r="D353" s="11"/>
      <c r="E353" s="12" t="s">
        <v>27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7">J350+J347+J344+J340+J336+J333+J330+J327+J322+J319+J315+J310+J307+J304+J301+J298+J295</f>
        <v>0</v>
      </c>
      <c r="K353" s="13">
        <f t="shared" si="67"/>
        <v>0</v>
      </c>
      <c r="L353" s="13">
        <f t="shared" si="67"/>
        <v>0</v>
      </c>
      <c r="M353" s="13">
        <f t="shared" si="67"/>
        <v>0</v>
      </c>
      <c r="N353" s="13">
        <f t="shared" si="67"/>
        <v>0</v>
      </c>
      <c r="O353" s="32">
        <f>O350+O347+O344+O340+O336+O333+O330+O327+O322+O319+O315+O310+O307+O304+O301+O298+O295</f>
        <v>50278.559999999983</v>
      </c>
    </row>
    <row r="354" spans="1:15" s="3" customFormat="1" hidden="1" x14ac:dyDescent="0.25">
      <c r="A354" s="23"/>
      <c r="B354" s="29"/>
      <c r="C354" s="29"/>
      <c r="D354" s="23"/>
      <c r="E354" s="24"/>
      <c r="F354" s="25"/>
      <c r="G354" s="25"/>
      <c r="H354" s="25"/>
      <c r="I354" s="25"/>
      <c r="J354" s="25"/>
      <c r="K354" s="25"/>
      <c r="L354" s="25"/>
      <c r="M354" s="25"/>
      <c r="N354" s="25"/>
      <c r="O354" s="34"/>
    </row>
    <row r="355" spans="1:15" hidden="1" x14ac:dyDescent="0.25">
      <c r="A355" s="90" t="s">
        <v>176</v>
      </c>
      <c r="B355" s="90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1"/>
    </row>
    <row r="356" spans="1:15" s="28" customFormat="1" hidden="1" x14ac:dyDescent="0.25">
      <c r="A356" s="39" t="s">
        <v>396</v>
      </c>
      <c r="B356" s="40" t="s">
        <v>9</v>
      </c>
      <c r="C356" s="40"/>
      <c r="D356" s="39" t="s">
        <v>10</v>
      </c>
      <c r="E356" s="40" t="s">
        <v>177</v>
      </c>
      <c r="F356" s="39">
        <f t="shared" ref="F356:O356" si="68">SUM(F357:F361)</f>
        <v>4</v>
      </c>
      <c r="G356" s="39"/>
      <c r="H356" s="39"/>
      <c r="I356" s="39"/>
      <c r="J356" s="39">
        <f t="shared" si="68"/>
        <v>0</v>
      </c>
      <c r="K356" s="39">
        <f t="shared" si="68"/>
        <v>0</v>
      </c>
      <c r="L356" s="39">
        <f t="shared" si="68"/>
        <v>0</v>
      </c>
      <c r="M356" s="39">
        <f t="shared" si="68"/>
        <v>0</v>
      </c>
      <c r="N356" s="39">
        <f t="shared" si="68"/>
        <v>0</v>
      </c>
      <c r="O356" s="43">
        <f t="shared" si="68"/>
        <v>10402.36</v>
      </c>
    </row>
    <row r="357" spans="1:15" s="3" customFormat="1" hidden="1" x14ac:dyDescent="0.25">
      <c r="A357" s="20" t="s">
        <v>1</v>
      </c>
      <c r="B357" s="62" t="s">
        <v>197</v>
      </c>
      <c r="C357" s="63"/>
      <c r="D357" s="63"/>
      <c r="E357" s="64"/>
      <c r="F357" s="20"/>
      <c r="G357" s="20"/>
      <c r="H357" s="20"/>
      <c r="I357" s="20"/>
      <c r="J357" s="20"/>
      <c r="K357" s="20"/>
      <c r="L357" s="20"/>
      <c r="M357" s="20"/>
      <c r="N357" s="20"/>
      <c r="O357" s="21"/>
    </row>
    <row r="358" spans="1:15" s="3" customFormat="1" hidden="1" x14ac:dyDescent="0.25">
      <c r="A358" s="19" t="s">
        <v>10</v>
      </c>
      <c r="B358" s="71" t="s">
        <v>286</v>
      </c>
      <c r="C358" s="72"/>
      <c r="D358" s="72"/>
      <c r="E358" s="73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71" t="s">
        <v>287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288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289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hidden="1" x14ac:dyDescent="0.25">
      <c r="A362" s="11"/>
      <c r="B362" s="10"/>
      <c r="C362" s="10"/>
      <c r="D362" s="11"/>
      <c r="E362" s="12" t="s">
        <v>27</v>
      </c>
      <c r="F362" s="13">
        <f t="shared" ref="F362:O362" si="69">SUM(F356:F356)</f>
        <v>4</v>
      </c>
      <c r="G362" s="13"/>
      <c r="H362" s="13"/>
      <c r="I362" s="13"/>
      <c r="J362" s="13">
        <f t="shared" si="69"/>
        <v>0</v>
      </c>
      <c r="K362" s="13">
        <f t="shared" si="69"/>
        <v>0</v>
      </c>
      <c r="L362" s="13">
        <f t="shared" si="69"/>
        <v>0</v>
      </c>
      <c r="M362" s="13">
        <f t="shared" si="69"/>
        <v>0</v>
      </c>
      <c r="N362" s="13">
        <f t="shared" si="69"/>
        <v>0</v>
      </c>
      <c r="O362" s="32">
        <f t="shared" si="69"/>
        <v>10402.36</v>
      </c>
    </row>
    <row r="363" spans="1:15" s="3" customFormat="1" hidden="1" x14ac:dyDescent="0.25">
      <c r="A363" s="23"/>
      <c r="B363" s="29"/>
      <c r="C363" s="29"/>
      <c r="D363" s="23"/>
      <c r="E363" s="24"/>
      <c r="F363" s="25"/>
      <c r="G363" s="25"/>
      <c r="H363" s="25"/>
      <c r="I363" s="25"/>
      <c r="J363" s="25"/>
      <c r="K363" s="25"/>
      <c r="L363" s="25"/>
      <c r="M363" s="25"/>
      <c r="N363" s="25"/>
      <c r="O363" s="34"/>
    </row>
    <row r="364" spans="1:15" hidden="1" x14ac:dyDescent="0.25">
      <c r="A364" s="90" t="s">
        <v>178</v>
      </c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1"/>
    </row>
    <row r="365" spans="1:15" s="28" customFormat="1" hidden="1" x14ac:dyDescent="0.25">
      <c r="A365" s="39" t="s">
        <v>397</v>
      </c>
      <c r="B365" s="40" t="s">
        <v>178</v>
      </c>
      <c r="C365" s="40"/>
      <c r="D365" s="39" t="s">
        <v>10</v>
      </c>
      <c r="E365" s="40" t="s">
        <v>179</v>
      </c>
      <c r="F365" s="39">
        <f>SUM(F366:F369)</f>
        <v>3</v>
      </c>
      <c r="G365" s="39"/>
      <c r="H365" s="39"/>
      <c r="I365" s="39"/>
      <c r="J365" s="39">
        <f t="shared" ref="J365:N365" si="70">SUM(J366:J369)</f>
        <v>0</v>
      </c>
      <c r="K365" s="39">
        <f t="shared" si="70"/>
        <v>0</v>
      </c>
      <c r="L365" s="39">
        <f t="shared" si="70"/>
        <v>0</v>
      </c>
      <c r="M365" s="39">
        <f t="shared" si="70"/>
        <v>0</v>
      </c>
      <c r="N365" s="39">
        <f t="shared" si="70"/>
        <v>0</v>
      </c>
      <c r="O365" s="43">
        <f>SUM(O366:O369)</f>
        <v>7801.77</v>
      </c>
    </row>
    <row r="366" spans="1:15" s="3" customFormat="1" hidden="1" x14ac:dyDescent="0.25">
      <c r="A366" s="20" t="s">
        <v>1</v>
      </c>
      <c r="B366" s="62" t="s">
        <v>197</v>
      </c>
      <c r="C366" s="63"/>
      <c r="D366" s="63"/>
      <c r="E366" s="64"/>
      <c r="F366" s="20"/>
      <c r="G366" s="20"/>
      <c r="H366" s="20"/>
      <c r="I366" s="20"/>
      <c r="J366" s="20"/>
      <c r="K366" s="20"/>
      <c r="L366" s="20"/>
      <c r="M366" s="20"/>
      <c r="N366" s="20"/>
      <c r="O366" s="21"/>
    </row>
    <row r="367" spans="1:15" s="3" customFormat="1" hidden="1" x14ac:dyDescent="0.25">
      <c r="A367" s="19" t="s">
        <v>10</v>
      </c>
      <c r="B367" s="71" t="s">
        <v>434</v>
      </c>
      <c r="C367" s="72"/>
      <c r="D367" s="72"/>
      <c r="E367" s="73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71" t="s">
        <v>435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82" t="s">
        <v>436</v>
      </c>
      <c r="C369" s="83"/>
      <c r="D369" s="83"/>
      <c r="E369" s="84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hidden="1" x14ac:dyDescent="0.25">
      <c r="A370" s="11"/>
      <c r="B370" s="10"/>
      <c r="C370" s="10"/>
      <c r="D370" s="11"/>
      <c r="E370" s="12" t="s">
        <v>27</v>
      </c>
      <c r="F370" s="13">
        <f>SUM(F365:F365)</f>
        <v>3</v>
      </c>
      <c r="G370" s="13"/>
      <c r="H370" s="13"/>
      <c r="I370" s="13"/>
      <c r="J370" s="13">
        <f t="shared" ref="J370:N370" si="71">SUM(J365:J365)</f>
        <v>0</v>
      </c>
      <c r="K370" s="13">
        <f t="shared" si="71"/>
        <v>0</v>
      </c>
      <c r="L370" s="13">
        <f t="shared" si="71"/>
        <v>0</v>
      </c>
      <c r="M370" s="13">
        <f t="shared" si="71"/>
        <v>0</v>
      </c>
      <c r="N370" s="13">
        <f t="shared" si="71"/>
        <v>0</v>
      </c>
      <c r="O370" s="32">
        <f>SUM(O365:O365)</f>
        <v>7801.77</v>
      </c>
    </row>
    <row r="371" spans="1:15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</row>
    <row r="372" spans="1:15" hidden="1" x14ac:dyDescent="0.25">
      <c r="A372" s="90" t="s">
        <v>180</v>
      </c>
      <c r="B372" s="90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1"/>
    </row>
    <row r="373" spans="1:15" hidden="1" x14ac:dyDescent="0.25">
      <c r="A373" s="8"/>
      <c r="B373" s="7" t="s">
        <v>9</v>
      </c>
      <c r="C373" s="7"/>
      <c r="D373" s="8" t="s">
        <v>10</v>
      </c>
      <c r="E373" s="7" t="s">
        <v>181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5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</row>
    <row r="376" spans="1:15" s="3" customFormat="1" hidden="1" x14ac:dyDescent="0.25">
      <c r="A376" s="90" t="s">
        <v>186</v>
      </c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1"/>
    </row>
    <row r="377" spans="1:15" s="28" customFormat="1" hidden="1" x14ac:dyDescent="0.25">
      <c r="A377" s="39" t="s">
        <v>398</v>
      </c>
      <c r="B377" s="40" t="s">
        <v>189</v>
      </c>
      <c r="C377" s="40"/>
      <c r="D377" s="39" t="s">
        <v>10</v>
      </c>
      <c r="E377" s="40" t="s">
        <v>190</v>
      </c>
      <c r="F377" s="39">
        <f t="shared" ref="F377:N377" si="73">SUM(F378:F390)</f>
        <v>12</v>
      </c>
      <c r="G377" s="39"/>
      <c r="H377" s="39"/>
      <c r="I377" s="39"/>
      <c r="J377" s="39">
        <f t="shared" si="73"/>
        <v>0</v>
      </c>
      <c r="K377" s="39">
        <f t="shared" si="73"/>
        <v>0</v>
      </c>
      <c r="L377" s="39">
        <f t="shared" si="73"/>
        <v>0</v>
      </c>
      <c r="M377" s="39">
        <f t="shared" si="73"/>
        <v>0</v>
      </c>
      <c r="N377" s="39">
        <f t="shared" si="73"/>
        <v>0</v>
      </c>
      <c r="O377" s="41">
        <f>SUM(O378:O390)</f>
        <v>31207.08</v>
      </c>
    </row>
    <row r="378" spans="1:15" s="3" customFormat="1" hidden="1" x14ac:dyDescent="0.25">
      <c r="A378" s="20" t="s">
        <v>1</v>
      </c>
      <c r="B378" s="62" t="s">
        <v>197</v>
      </c>
      <c r="C378" s="63"/>
      <c r="D378" s="63"/>
      <c r="E378" s="64"/>
      <c r="F378" s="20"/>
      <c r="G378" s="20"/>
      <c r="H378" s="20"/>
      <c r="I378" s="20"/>
      <c r="J378" s="20"/>
      <c r="K378" s="20"/>
      <c r="L378" s="20"/>
      <c r="M378" s="20"/>
      <c r="N378" s="20"/>
      <c r="O378" s="21"/>
    </row>
    <row r="379" spans="1:15" s="3" customFormat="1" hidden="1" x14ac:dyDescent="0.25">
      <c r="A379" s="19" t="s">
        <v>10</v>
      </c>
      <c r="B379" s="71" t="s">
        <v>314</v>
      </c>
      <c r="C379" s="72"/>
      <c r="D379" s="72"/>
      <c r="E379" s="73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71" t="s">
        <v>315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82" t="s">
        <v>321</v>
      </c>
      <c r="C381" s="83"/>
      <c r="D381" s="83"/>
      <c r="E381" s="8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1" t="s">
        <v>313</v>
      </c>
      <c r="C382" s="72"/>
      <c r="D382" s="72"/>
      <c r="E382" s="73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318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317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319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316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474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475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476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320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28" customFormat="1" hidden="1" x14ac:dyDescent="0.25">
      <c r="A391" s="39" t="s">
        <v>399</v>
      </c>
      <c r="B391" s="40" t="s">
        <v>466</v>
      </c>
      <c r="C391" s="40"/>
      <c r="D391" s="39" t="s">
        <v>10</v>
      </c>
      <c r="E391" s="40" t="s">
        <v>467</v>
      </c>
      <c r="F391" s="39">
        <f>SUM(F392:F394)</f>
        <v>2</v>
      </c>
      <c r="G391" s="39"/>
      <c r="H391" s="39"/>
      <c r="I391" s="39"/>
      <c r="J391" s="39">
        <f t="shared" ref="J391:N391" si="74">SUM(J392:J394)</f>
        <v>0</v>
      </c>
      <c r="K391" s="39">
        <f t="shared" si="74"/>
        <v>0</v>
      </c>
      <c r="L391" s="39">
        <f t="shared" si="74"/>
        <v>0</v>
      </c>
      <c r="M391" s="39">
        <f t="shared" si="74"/>
        <v>0</v>
      </c>
      <c r="N391" s="39">
        <f t="shared" si="74"/>
        <v>0</v>
      </c>
      <c r="O391" s="41">
        <f>SUM(O392:O394)</f>
        <v>5201.18</v>
      </c>
    </row>
    <row r="392" spans="1:15" s="3" customFormat="1" hidden="1" x14ac:dyDescent="0.25">
      <c r="A392" s="20" t="s">
        <v>1</v>
      </c>
      <c r="B392" s="62" t="s">
        <v>197</v>
      </c>
      <c r="C392" s="63"/>
      <c r="D392" s="63"/>
      <c r="E392" s="64"/>
      <c r="F392" s="20"/>
      <c r="G392" s="20"/>
      <c r="H392" s="20"/>
      <c r="I392" s="20"/>
      <c r="J392" s="20"/>
      <c r="K392" s="20"/>
      <c r="L392" s="20"/>
      <c r="M392" s="20"/>
      <c r="N392" s="20"/>
      <c r="O392" s="21"/>
    </row>
    <row r="393" spans="1:15" s="3" customFormat="1" hidden="1" x14ac:dyDescent="0.25">
      <c r="A393" s="19" t="s">
        <v>10</v>
      </c>
      <c r="B393" s="71" t="s">
        <v>437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71" t="s">
        <v>438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44" customFormat="1" hidden="1" x14ac:dyDescent="0.25">
      <c r="A395" s="50" t="s">
        <v>468</v>
      </c>
      <c r="B395" s="51" t="s">
        <v>472</v>
      </c>
      <c r="C395" s="51"/>
      <c r="D395" s="50" t="s">
        <v>10</v>
      </c>
      <c r="E395" s="51" t="s">
        <v>469</v>
      </c>
      <c r="F395" s="50">
        <f t="shared" ref="F395:O395" si="75">SUM(F396:F397)</f>
        <v>1</v>
      </c>
      <c r="G395" s="50"/>
      <c r="H395" s="50"/>
      <c r="I395" s="50"/>
      <c r="J395" s="50">
        <f t="shared" si="75"/>
        <v>0</v>
      </c>
      <c r="K395" s="50">
        <f t="shared" si="75"/>
        <v>0</v>
      </c>
      <c r="L395" s="50">
        <f t="shared" si="75"/>
        <v>0</v>
      </c>
      <c r="M395" s="50">
        <f t="shared" si="75"/>
        <v>0</v>
      </c>
      <c r="N395" s="50">
        <f t="shared" si="75"/>
        <v>0</v>
      </c>
      <c r="O395" s="52">
        <f t="shared" si="75"/>
        <v>520.11800000000005</v>
      </c>
    </row>
    <row r="396" spans="1:15" s="3" customFormat="1" hidden="1" x14ac:dyDescent="0.25">
      <c r="A396" s="20" t="s">
        <v>1</v>
      </c>
      <c r="B396" s="62" t="s">
        <v>197</v>
      </c>
      <c r="C396" s="63"/>
      <c r="D396" s="63"/>
      <c r="E396" s="64"/>
      <c r="F396" s="20"/>
      <c r="G396" s="20"/>
      <c r="H396" s="20"/>
      <c r="I396" s="20"/>
      <c r="J396" s="20"/>
      <c r="K396" s="20"/>
      <c r="L396" s="20"/>
      <c r="M396" s="20"/>
      <c r="N396" s="20"/>
      <c r="O396" s="21"/>
    </row>
    <row r="397" spans="1:15" s="38" customFormat="1" hidden="1" x14ac:dyDescent="0.25">
      <c r="A397" s="53" t="s">
        <v>10</v>
      </c>
      <c r="B397" s="68" t="s">
        <v>473</v>
      </c>
      <c r="C397" s="69"/>
      <c r="D397" s="69"/>
      <c r="E397" s="70"/>
      <c r="F397" s="54">
        <v>1</v>
      </c>
      <c r="G397" s="54"/>
      <c r="H397" s="54"/>
      <c r="I397" s="54"/>
      <c r="J397" s="54"/>
      <c r="K397" s="54"/>
      <c r="L397" s="54"/>
      <c r="M397" s="54"/>
      <c r="N397" s="54"/>
      <c r="O397" s="55">
        <f>2600.59/30*6</f>
        <v>520.11800000000005</v>
      </c>
    </row>
    <row r="398" spans="1:15" s="38" customFormat="1" hidden="1" x14ac:dyDescent="0.25">
      <c r="A398" s="35"/>
      <c r="B398" s="36"/>
      <c r="C398" s="36"/>
      <c r="D398" s="35"/>
      <c r="E398" s="37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</row>
    <row r="400" spans="1:15" s="3" customFormat="1" hidden="1" x14ac:dyDescent="0.25">
      <c r="A400" s="90" t="s">
        <v>187</v>
      </c>
      <c r="B400" s="90"/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90"/>
      <c r="N400" s="90"/>
      <c r="O400" s="91"/>
    </row>
    <row r="401" spans="1:15" s="28" customFormat="1" hidden="1" x14ac:dyDescent="0.25">
      <c r="A401" s="39" t="s">
        <v>400</v>
      </c>
      <c r="B401" s="40" t="s">
        <v>188</v>
      </c>
      <c r="C401" s="40"/>
      <c r="D401" s="39" t="s">
        <v>10</v>
      </c>
      <c r="E401" s="40" t="s">
        <v>470</v>
      </c>
      <c r="F401" s="39">
        <f>SUM(F402:F403)</f>
        <v>1</v>
      </c>
      <c r="G401" s="39"/>
      <c r="H401" s="39"/>
      <c r="I401" s="39"/>
      <c r="J401" s="39">
        <f t="shared" ref="J401:N401" si="76">SUM(J402:J403)</f>
        <v>0</v>
      </c>
      <c r="K401" s="39">
        <f t="shared" si="76"/>
        <v>0</v>
      </c>
      <c r="L401" s="39">
        <f t="shared" si="76"/>
        <v>0</v>
      </c>
      <c r="M401" s="39">
        <f t="shared" si="76"/>
        <v>0</v>
      </c>
      <c r="N401" s="39">
        <f t="shared" si="76"/>
        <v>0</v>
      </c>
      <c r="O401" s="43">
        <f>SUM(O402:O403)</f>
        <v>2600.59</v>
      </c>
    </row>
    <row r="402" spans="1:15" s="3" customFormat="1" hidden="1" x14ac:dyDescent="0.25">
      <c r="A402" s="20" t="s">
        <v>1</v>
      </c>
      <c r="B402" s="62" t="s">
        <v>197</v>
      </c>
      <c r="C402" s="63"/>
      <c r="D402" s="63"/>
      <c r="E402" s="64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" customFormat="1" hidden="1" x14ac:dyDescent="0.25">
      <c r="A403" s="19" t="s">
        <v>10</v>
      </c>
      <c r="B403" s="71" t="s">
        <v>265</v>
      </c>
      <c r="C403" s="72"/>
      <c r="D403" s="72"/>
      <c r="E403" s="73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</row>
    <row r="404" spans="1:15" s="3" customFormat="1" hidden="1" x14ac:dyDescent="0.25">
      <c r="A404" s="85" t="s">
        <v>27</v>
      </c>
      <c r="B404" s="86"/>
      <c r="C404" s="86"/>
      <c r="D404" s="86"/>
      <c r="E404" s="87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32">
        <f>O401</f>
        <v>2600.59</v>
      </c>
    </row>
    <row r="405" spans="1:15" s="3" customFormat="1" hidden="1" x14ac:dyDescent="0.25">
      <c r="A405" s="93"/>
      <c r="B405" s="94"/>
      <c r="C405" s="94"/>
      <c r="D405" s="94"/>
      <c r="E405" s="94"/>
      <c r="F405" s="94"/>
      <c r="G405" s="94"/>
      <c r="H405" s="94"/>
      <c r="I405" s="94"/>
      <c r="J405" s="94"/>
      <c r="K405" s="94"/>
      <c r="L405" s="94"/>
      <c r="M405" s="94"/>
      <c r="N405" s="94"/>
      <c r="O405" s="95"/>
    </row>
    <row r="406" spans="1:15" hidden="1" x14ac:dyDescent="0.25">
      <c r="A406" s="96" t="s">
        <v>182</v>
      </c>
      <c r="B406" s="97"/>
      <c r="C406" s="97"/>
      <c r="D406" s="97"/>
      <c r="E406" s="98"/>
      <c r="F406" s="2">
        <f>F404+F398+F370+F362+F353+F292+F279+F121+F106+F97+F83</f>
        <v>183</v>
      </c>
      <c r="G406" s="2"/>
      <c r="H406" s="2"/>
      <c r="I406" s="2"/>
      <c r="J406" s="2">
        <f ca="1">J404+J398+J370+J362+J353+J292+J279+J121+J97+J83</f>
        <v>0</v>
      </c>
      <c r="K406" s="2">
        <f ca="1">K404+K398+K370+K362+K353+K292+K279+K121+K97+K83</f>
        <v>0</v>
      </c>
      <c r="L406" s="2">
        <v>4</v>
      </c>
      <c r="M406" s="2">
        <f ca="1">M404+M398+M370+M362+M353+M292+M279+M121+M97+M83</f>
        <v>0</v>
      </c>
      <c r="N406" s="2">
        <v>0</v>
      </c>
      <c r="O406" s="49">
        <f>O404+O398+O370+O362+O353+O292+O279+O121+O106+O97+O83</f>
        <v>494477.64599999989</v>
      </c>
    </row>
    <row r="407" spans="1:15" hidden="1" x14ac:dyDescent="0.25">
      <c r="F407" s="16">
        <f>F406+L406</f>
        <v>187</v>
      </c>
      <c r="G407" s="16"/>
      <c r="H407" s="16"/>
      <c r="I407" s="16"/>
    </row>
    <row r="408" spans="1:15" x14ac:dyDescent="0.25">
      <c r="A408" s="99" t="s">
        <v>444</v>
      </c>
      <c r="B408" s="99"/>
      <c r="C408" s="99"/>
      <c r="D408" s="99"/>
      <c r="E408" s="46" t="s">
        <v>445</v>
      </c>
      <c r="J408" s="1"/>
      <c r="K408" s="1"/>
      <c r="L408" s="1"/>
      <c r="M408" s="1"/>
      <c r="N408" s="1"/>
      <c r="O408" s="1"/>
    </row>
    <row r="409" spans="1:15" x14ac:dyDescent="0.25">
      <c r="A409" s="100" t="s">
        <v>422</v>
      </c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</row>
    <row r="414" spans="1:15" x14ac:dyDescent="0.25">
      <c r="A414" s="92"/>
      <c r="B414" s="92"/>
      <c r="C414" s="92"/>
      <c r="D414" s="92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  <row r="415" spans="1:15" x14ac:dyDescent="0.25">
      <c r="A415" s="92"/>
      <c r="B415" s="92"/>
      <c r="C415" s="92"/>
      <c r="D415" s="92"/>
      <c r="E415" s="48" t="s">
        <v>446</v>
      </c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</sheetData>
  <mergeCells count="281"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272:E272"/>
    <mergeCell ref="B273:E273"/>
    <mergeCell ref="B276:E276"/>
    <mergeCell ref="B277:E277"/>
    <mergeCell ref="A281:O281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7:E387"/>
    <mergeCell ref="B388:E388"/>
    <mergeCell ref="B389:E389"/>
    <mergeCell ref="B290:E290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06.53 UAMA Paranoá</vt:lpstr>
      <vt:lpstr>Plan5</vt:lpstr>
      <vt:lpstr>'06.53 UAMA Paranoá'!Area_de_impressao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2019-03-19T19:46:50Z</dcterms:modified>
</cp:coreProperties>
</file>