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675" windowWidth="17220" windowHeight="7410" tabRatio="749"/>
  </bookViews>
  <sheets>
    <sheet name="RELAT. GERAL" sheetId="1" r:id="rId1"/>
  </sheets>
  <definedNames>
    <definedName name="_xlnm._FilterDatabase" localSheetId="0" hidden="1">'RELAT. GERAL'!$A$11:$O$471</definedName>
    <definedName name="_xlnm.Print_Area" localSheetId="0">'RELAT. GERAL'!$A$1:$O$478</definedName>
  </definedNames>
  <calcPr calcId="152511"/>
</workbook>
</file>

<file path=xl/calcChain.xml><?xml version="1.0" encoding="utf-8"?>
<calcChain xmlns="http://schemas.openxmlformats.org/spreadsheetml/2006/main">
  <c r="O471" i="1" l="1"/>
  <c r="O328" i="1"/>
  <c r="O296" i="1"/>
  <c r="O358" i="1"/>
  <c r="N296" i="1"/>
  <c r="M296" i="1"/>
  <c r="L296" i="1"/>
  <c r="K296" i="1"/>
  <c r="J296" i="1"/>
  <c r="I296" i="1"/>
  <c r="H296" i="1"/>
  <c r="G296" i="1"/>
  <c r="F296" i="1"/>
  <c r="O156" i="1" l="1"/>
  <c r="O153" i="1"/>
  <c r="O150" i="1"/>
  <c r="O147" i="1"/>
  <c r="O136" i="1"/>
  <c r="O119" i="1"/>
  <c r="O116" i="1"/>
  <c r="O113" i="1"/>
  <c r="O110" i="1"/>
  <c r="O97" i="1"/>
  <c r="O90" i="1"/>
  <c r="O84" i="1"/>
  <c r="O82" i="1"/>
  <c r="O75" i="1"/>
  <c r="O70" i="1"/>
  <c r="O67" i="1"/>
  <c r="O64" i="1"/>
  <c r="O60" i="1"/>
  <c r="O56" i="1"/>
  <c r="O51" i="1"/>
  <c r="O45" i="1"/>
  <c r="O40" i="1"/>
  <c r="O36" i="1"/>
  <c r="O32" i="1"/>
  <c r="O27" i="1"/>
  <c r="O24" i="1"/>
  <c r="O13" i="1"/>
  <c r="O73" i="1" s="1"/>
  <c r="O369" i="1"/>
  <c r="I358" i="1"/>
  <c r="O464" i="1" l="1"/>
  <c r="O168" i="1" l="1"/>
  <c r="O172" i="1"/>
  <c r="N172" i="1"/>
  <c r="M172" i="1"/>
  <c r="L172" i="1"/>
  <c r="K172" i="1"/>
  <c r="J172" i="1"/>
  <c r="I172" i="1"/>
  <c r="H172" i="1"/>
  <c r="G172" i="1"/>
  <c r="F172" i="1"/>
  <c r="F330" i="1" l="1"/>
  <c r="O330" i="1" l="1"/>
  <c r="H396" i="1" l="1"/>
  <c r="H464" i="1"/>
  <c r="H470" i="1" s="1"/>
  <c r="H227" i="1"/>
  <c r="H263" i="1"/>
  <c r="H299" i="1"/>
  <c r="H302" i="1"/>
  <c r="K483" i="1" l="1"/>
  <c r="F13" i="1" l="1"/>
  <c r="F45" i="1"/>
  <c r="F51" i="1"/>
  <c r="F56" i="1"/>
  <c r="F60" i="1"/>
  <c r="F64" i="1"/>
  <c r="F67" i="1"/>
  <c r="F70" i="1"/>
  <c r="O453" i="1" l="1"/>
  <c r="F325" i="1" l="1"/>
  <c r="O302" i="1" l="1"/>
  <c r="O446" i="1" l="1"/>
  <c r="O194" i="1"/>
  <c r="N194" i="1"/>
  <c r="M194" i="1"/>
  <c r="L194" i="1"/>
  <c r="K194" i="1"/>
  <c r="J194" i="1"/>
  <c r="I194" i="1"/>
  <c r="H194" i="1"/>
  <c r="G194" i="1"/>
  <c r="F194" i="1"/>
  <c r="O263" i="1" l="1"/>
  <c r="O460" i="1" l="1"/>
  <c r="O450" i="1"/>
  <c r="O452" i="1" s="1"/>
  <c r="O455" i="1"/>
  <c r="O456" i="1"/>
  <c r="O458" i="1" s="1"/>
  <c r="O436" i="1" l="1"/>
  <c r="N436" i="1"/>
  <c r="M436" i="1"/>
  <c r="L436" i="1"/>
  <c r="K436" i="1"/>
  <c r="J436" i="1"/>
  <c r="I436" i="1"/>
  <c r="H436" i="1"/>
  <c r="G436" i="1"/>
  <c r="F436" i="1"/>
  <c r="G269" i="1" l="1"/>
  <c r="H269" i="1"/>
  <c r="I269" i="1"/>
  <c r="J269" i="1"/>
  <c r="K269" i="1"/>
  <c r="L269" i="1"/>
  <c r="M269" i="1"/>
  <c r="N269" i="1"/>
  <c r="O269" i="1"/>
  <c r="F269" i="1"/>
  <c r="O197" i="1" l="1"/>
  <c r="O433" i="1" l="1"/>
  <c r="O430" i="1"/>
  <c r="O427" i="1"/>
  <c r="N433" i="1"/>
  <c r="M433" i="1"/>
  <c r="L433" i="1"/>
  <c r="K433" i="1"/>
  <c r="J433" i="1"/>
  <c r="I433" i="1"/>
  <c r="N430" i="1"/>
  <c r="M430" i="1"/>
  <c r="L430" i="1"/>
  <c r="K430" i="1"/>
  <c r="J430" i="1"/>
  <c r="I430" i="1"/>
  <c r="H427" i="1"/>
  <c r="H430" i="1"/>
  <c r="H433" i="1"/>
  <c r="G433" i="1"/>
  <c r="G430" i="1"/>
  <c r="F430" i="1"/>
  <c r="F433" i="1"/>
  <c r="G460" i="1" l="1"/>
  <c r="G463" i="1" s="1"/>
  <c r="H460" i="1"/>
  <c r="H463" i="1" s="1"/>
  <c r="I460" i="1"/>
  <c r="I463" i="1" s="1"/>
  <c r="J460" i="1"/>
  <c r="J463" i="1" s="1"/>
  <c r="K460" i="1"/>
  <c r="K463" i="1" s="1"/>
  <c r="L460" i="1"/>
  <c r="L463" i="1" s="1"/>
  <c r="M460" i="1"/>
  <c r="M463" i="1" s="1"/>
  <c r="N460" i="1"/>
  <c r="N463" i="1" s="1"/>
  <c r="F460" i="1"/>
  <c r="F463" i="1" s="1"/>
  <c r="G464" i="1"/>
  <c r="G470" i="1" s="1"/>
  <c r="I464" i="1"/>
  <c r="I470" i="1" s="1"/>
  <c r="J464" i="1"/>
  <c r="J470" i="1" s="1"/>
  <c r="K464" i="1"/>
  <c r="K470" i="1" s="1"/>
  <c r="L464" i="1"/>
  <c r="L470" i="1" s="1"/>
  <c r="M464" i="1"/>
  <c r="M470" i="1" s="1"/>
  <c r="G456" i="1"/>
  <c r="G458" i="1" s="1"/>
  <c r="H456" i="1"/>
  <c r="H458" i="1" s="1"/>
  <c r="I456" i="1"/>
  <c r="I458" i="1" s="1"/>
  <c r="J456" i="1"/>
  <c r="J458" i="1" s="1"/>
  <c r="K456" i="1"/>
  <c r="K458" i="1" s="1"/>
  <c r="L456" i="1"/>
  <c r="L458" i="1" s="1"/>
  <c r="M456" i="1"/>
  <c r="M458" i="1" s="1"/>
  <c r="G455" i="1"/>
  <c r="H455" i="1"/>
  <c r="I455" i="1"/>
  <c r="G452" i="1"/>
  <c r="H452" i="1"/>
  <c r="I452" i="1"/>
  <c r="G446" i="1"/>
  <c r="H446" i="1"/>
  <c r="I446" i="1"/>
  <c r="J446" i="1"/>
  <c r="K446" i="1"/>
  <c r="L446" i="1"/>
  <c r="G441" i="1"/>
  <c r="H441" i="1"/>
  <c r="I441" i="1"/>
  <c r="J441" i="1"/>
  <c r="K441" i="1"/>
  <c r="L441" i="1"/>
  <c r="G427" i="1"/>
  <c r="I427" i="1"/>
  <c r="J427" i="1"/>
  <c r="K427" i="1"/>
  <c r="L427" i="1"/>
  <c r="M427" i="1"/>
  <c r="N427" i="1"/>
  <c r="G424" i="1"/>
  <c r="H424" i="1"/>
  <c r="I424" i="1"/>
  <c r="J424" i="1"/>
  <c r="K424" i="1"/>
  <c r="L424" i="1"/>
  <c r="M424" i="1"/>
  <c r="G419" i="1"/>
  <c r="H419" i="1"/>
  <c r="I419" i="1"/>
  <c r="J419" i="1"/>
  <c r="K419" i="1"/>
  <c r="L419" i="1"/>
  <c r="M419" i="1"/>
  <c r="G416" i="1"/>
  <c r="H416" i="1"/>
  <c r="I416" i="1"/>
  <c r="J416" i="1"/>
  <c r="K416" i="1"/>
  <c r="L416" i="1"/>
  <c r="M416" i="1"/>
  <c r="G413" i="1"/>
  <c r="H413" i="1"/>
  <c r="I413" i="1"/>
  <c r="J413" i="1"/>
  <c r="K413" i="1"/>
  <c r="L413" i="1"/>
  <c r="M413" i="1"/>
  <c r="N413" i="1"/>
  <c r="G410" i="1"/>
  <c r="H410" i="1"/>
  <c r="I410" i="1"/>
  <c r="J410" i="1"/>
  <c r="K410" i="1"/>
  <c r="L410" i="1"/>
  <c r="M410" i="1"/>
  <c r="G407" i="1"/>
  <c r="H407" i="1"/>
  <c r="I407" i="1"/>
  <c r="J407" i="1"/>
  <c r="K407" i="1"/>
  <c r="L407" i="1"/>
  <c r="M407" i="1"/>
  <c r="G404" i="1"/>
  <c r="H404" i="1"/>
  <c r="I404" i="1"/>
  <c r="J404" i="1"/>
  <c r="K404" i="1"/>
  <c r="L404" i="1"/>
  <c r="M404" i="1"/>
  <c r="N404" i="1"/>
  <c r="G396" i="1"/>
  <c r="I396" i="1"/>
  <c r="J396" i="1"/>
  <c r="K396" i="1"/>
  <c r="L396" i="1"/>
  <c r="M396" i="1"/>
  <c r="N396" i="1"/>
  <c r="G392" i="1"/>
  <c r="H392" i="1"/>
  <c r="I392" i="1"/>
  <c r="J392" i="1"/>
  <c r="K392" i="1"/>
  <c r="L392" i="1"/>
  <c r="M392" i="1"/>
  <c r="N392" i="1"/>
  <c r="G386" i="1"/>
  <c r="H386" i="1"/>
  <c r="I386" i="1"/>
  <c r="J386" i="1"/>
  <c r="K386" i="1"/>
  <c r="L386" i="1"/>
  <c r="M386" i="1"/>
  <c r="N386" i="1"/>
  <c r="G378" i="1"/>
  <c r="H378" i="1"/>
  <c r="I378" i="1"/>
  <c r="J378" i="1"/>
  <c r="K378" i="1"/>
  <c r="L378" i="1"/>
  <c r="M378" i="1"/>
  <c r="G369" i="1"/>
  <c r="H369" i="1"/>
  <c r="I369" i="1"/>
  <c r="J369" i="1"/>
  <c r="K369" i="1"/>
  <c r="G358" i="1"/>
  <c r="H358" i="1"/>
  <c r="J358" i="1"/>
  <c r="K358" i="1"/>
  <c r="G348" i="1"/>
  <c r="H348" i="1"/>
  <c r="I348" i="1"/>
  <c r="J348" i="1"/>
  <c r="K348" i="1"/>
  <c r="L348" i="1"/>
  <c r="M348" i="1"/>
  <c r="N348" i="1"/>
  <c r="G338" i="1"/>
  <c r="H338" i="1"/>
  <c r="I338" i="1"/>
  <c r="J338" i="1"/>
  <c r="K338" i="1"/>
  <c r="L338" i="1"/>
  <c r="M338" i="1"/>
  <c r="N338" i="1"/>
  <c r="G330" i="1"/>
  <c r="G336" i="1" s="1"/>
  <c r="H330" i="1"/>
  <c r="H336" i="1" s="1"/>
  <c r="I330" i="1"/>
  <c r="I336" i="1" s="1"/>
  <c r="J330" i="1"/>
  <c r="J336" i="1" s="1"/>
  <c r="K330" i="1"/>
  <c r="K336" i="1" s="1"/>
  <c r="L330" i="1"/>
  <c r="L336" i="1" s="1"/>
  <c r="M330" i="1"/>
  <c r="M336" i="1" s="1"/>
  <c r="G325" i="1"/>
  <c r="H325" i="1"/>
  <c r="I325" i="1"/>
  <c r="J325" i="1"/>
  <c r="K325" i="1"/>
  <c r="L325" i="1"/>
  <c r="M325" i="1"/>
  <c r="N325" i="1"/>
  <c r="G322" i="1"/>
  <c r="H322" i="1"/>
  <c r="I322" i="1"/>
  <c r="J322" i="1"/>
  <c r="K322" i="1"/>
  <c r="L322" i="1"/>
  <c r="M322" i="1"/>
  <c r="G319" i="1"/>
  <c r="H319" i="1"/>
  <c r="I319" i="1"/>
  <c r="J319" i="1"/>
  <c r="K319" i="1"/>
  <c r="L319" i="1"/>
  <c r="M319" i="1"/>
  <c r="G316" i="1"/>
  <c r="H316" i="1"/>
  <c r="I316" i="1"/>
  <c r="J316" i="1"/>
  <c r="K316" i="1"/>
  <c r="L316" i="1"/>
  <c r="M316" i="1"/>
  <c r="N316" i="1"/>
  <c r="G313" i="1"/>
  <c r="H313" i="1"/>
  <c r="I313" i="1"/>
  <c r="J313" i="1"/>
  <c r="K313" i="1"/>
  <c r="L313" i="1"/>
  <c r="M313" i="1"/>
  <c r="G310" i="1"/>
  <c r="H310" i="1"/>
  <c r="I310" i="1"/>
  <c r="J310" i="1"/>
  <c r="K310" i="1"/>
  <c r="L310" i="1"/>
  <c r="M310" i="1"/>
  <c r="N310" i="1"/>
  <c r="G302" i="1"/>
  <c r="I302" i="1"/>
  <c r="J302" i="1"/>
  <c r="K302" i="1"/>
  <c r="L302" i="1"/>
  <c r="M302" i="1"/>
  <c r="N302" i="1"/>
  <c r="G299" i="1"/>
  <c r="I299" i="1"/>
  <c r="J299" i="1"/>
  <c r="K299" i="1"/>
  <c r="L299" i="1"/>
  <c r="M299" i="1"/>
  <c r="G293" i="1"/>
  <c r="H293" i="1"/>
  <c r="I293" i="1"/>
  <c r="J293" i="1"/>
  <c r="K293" i="1"/>
  <c r="L293" i="1"/>
  <c r="M293" i="1"/>
  <c r="G290" i="1"/>
  <c r="H290" i="1"/>
  <c r="I290" i="1"/>
  <c r="J290" i="1"/>
  <c r="K290" i="1"/>
  <c r="L290" i="1"/>
  <c r="M290" i="1"/>
  <c r="G287" i="1"/>
  <c r="H287" i="1"/>
  <c r="I287" i="1"/>
  <c r="J287" i="1"/>
  <c r="K287" i="1"/>
  <c r="L287" i="1"/>
  <c r="M287" i="1"/>
  <c r="N287" i="1"/>
  <c r="G284" i="1"/>
  <c r="H284" i="1"/>
  <c r="I284" i="1"/>
  <c r="J284" i="1"/>
  <c r="K284" i="1"/>
  <c r="L284" i="1"/>
  <c r="M284" i="1"/>
  <c r="G281" i="1"/>
  <c r="H281" i="1"/>
  <c r="I281" i="1"/>
  <c r="J281" i="1"/>
  <c r="K281" i="1"/>
  <c r="L281" i="1"/>
  <c r="M281" i="1"/>
  <c r="G274" i="1"/>
  <c r="G279" i="1" s="1"/>
  <c r="H274" i="1"/>
  <c r="H279" i="1" s="1"/>
  <c r="I274" i="1"/>
  <c r="I279" i="1" s="1"/>
  <c r="J274" i="1"/>
  <c r="J279" i="1" s="1"/>
  <c r="K274" i="1"/>
  <c r="K279" i="1" s="1"/>
  <c r="L274" i="1"/>
  <c r="L279" i="1" s="1"/>
  <c r="M274" i="1"/>
  <c r="M279" i="1" s="1"/>
  <c r="G260" i="1"/>
  <c r="H260" i="1"/>
  <c r="I260" i="1"/>
  <c r="J260" i="1"/>
  <c r="K260" i="1"/>
  <c r="L260" i="1"/>
  <c r="M260" i="1"/>
  <c r="G257" i="1"/>
  <c r="H257" i="1"/>
  <c r="I257" i="1"/>
  <c r="J257" i="1"/>
  <c r="K257" i="1"/>
  <c r="L257" i="1"/>
  <c r="M257" i="1"/>
  <c r="G254" i="1"/>
  <c r="H254" i="1"/>
  <c r="I254" i="1"/>
  <c r="J254" i="1"/>
  <c r="K254" i="1"/>
  <c r="G251" i="1"/>
  <c r="H251" i="1"/>
  <c r="I251" i="1"/>
  <c r="J251" i="1"/>
  <c r="K251" i="1"/>
  <c r="L251" i="1"/>
  <c r="M251" i="1"/>
  <c r="G248" i="1"/>
  <c r="H248" i="1"/>
  <c r="I248" i="1"/>
  <c r="J248" i="1"/>
  <c r="K248" i="1"/>
  <c r="L248" i="1"/>
  <c r="G245" i="1"/>
  <c r="H245" i="1"/>
  <c r="I245" i="1"/>
  <c r="J245" i="1"/>
  <c r="K245" i="1"/>
  <c r="G242" i="1"/>
  <c r="H242" i="1"/>
  <c r="I242" i="1"/>
  <c r="J242" i="1"/>
  <c r="G236" i="1"/>
  <c r="H236" i="1"/>
  <c r="I236" i="1"/>
  <c r="J236" i="1"/>
  <c r="K236" i="1"/>
  <c r="L236" i="1"/>
  <c r="G233" i="1"/>
  <c r="H233" i="1"/>
  <c r="I233" i="1"/>
  <c r="J233" i="1"/>
  <c r="K233" i="1"/>
  <c r="L233" i="1"/>
  <c r="G227" i="1"/>
  <c r="I227" i="1"/>
  <c r="J227" i="1"/>
  <c r="K227" i="1"/>
  <c r="L227" i="1"/>
  <c r="M227" i="1"/>
  <c r="G224" i="1"/>
  <c r="H224" i="1"/>
  <c r="I224" i="1"/>
  <c r="J224" i="1"/>
  <c r="K224" i="1"/>
  <c r="L224" i="1"/>
  <c r="M224" i="1"/>
  <c r="G221" i="1"/>
  <c r="H221" i="1"/>
  <c r="I221" i="1"/>
  <c r="J221" i="1"/>
  <c r="K221" i="1"/>
  <c r="L221" i="1"/>
  <c r="M221" i="1"/>
  <c r="G218" i="1"/>
  <c r="H218" i="1"/>
  <c r="I218" i="1"/>
  <c r="J218" i="1"/>
  <c r="K218" i="1"/>
  <c r="L218" i="1"/>
  <c r="M218" i="1"/>
  <c r="G215" i="1"/>
  <c r="H215" i="1"/>
  <c r="I215" i="1"/>
  <c r="J215" i="1"/>
  <c r="K215" i="1"/>
  <c r="L215" i="1"/>
  <c r="M215" i="1"/>
  <c r="G212" i="1"/>
  <c r="H212" i="1"/>
  <c r="I212" i="1"/>
  <c r="J212" i="1"/>
  <c r="K212" i="1"/>
  <c r="L212" i="1"/>
  <c r="M212" i="1"/>
  <c r="G209" i="1"/>
  <c r="H209" i="1"/>
  <c r="I209" i="1"/>
  <c r="J209" i="1"/>
  <c r="K209" i="1"/>
  <c r="L209" i="1"/>
  <c r="M209" i="1"/>
  <c r="G206" i="1"/>
  <c r="H206" i="1"/>
  <c r="I206" i="1"/>
  <c r="J206" i="1"/>
  <c r="K206" i="1"/>
  <c r="G203" i="1"/>
  <c r="H203" i="1"/>
  <c r="I203" i="1"/>
  <c r="J203" i="1"/>
  <c r="K203" i="1"/>
  <c r="G200" i="1"/>
  <c r="H200" i="1"/>
  <c r="I200" i="1"/>
  <c r="J200" i="1"/>
  <c r="K200" i="1"/>
  <c r="L200" i="1"/>
  <c r="G197" i="1"/>
  <c r="H197" i="1"/>
  <c r="I197" i="1"/>
  <c r="J197" i="1"/>
  <c r="K197" i="1"/>
  <c r="L197" i="1"/>
  <c r="M197" i="1"/>
  <c r="G191" i="1"/>
  <c r="H191" i="1"/>
  <c r="I191" i="1"/>
  <c r="J191" i="1"/>
  <c r="K191" i="1"/>
  <c r="G188" i="1"/>
  <c r="H188" i="1"/>
  <c r="I188" i="1"/>
  <c r="J188" i="1"/>
  <c r="K188" i="1"/>
  <c r="G185" i="1"/>
  <c r="H185" i="1"/>
  <c r="I185" i="1"/>
  <c r="J185" i="1"/>
  <c r="K185" i="1"/>
  <c r="L185" i="1"/>
  <c r="M185" i="1"/>
  <c r="G182" i="1"/>
  <c r="H182" i="1"/>
  <c r="I182" i="1"/>
  <c r="J182" i="1"/>
  <c r="K182" i="1"/>
  <c r="L182" i="1"/>
  <c r="M182" i="1"/>
  <c r="N182" i="1"/>
  <c r="G179" i="1"/>
  <c r="H179" i="1"/>
  <c r="I179" i="1"/>
  <c r="J179" i="1"/>
  <c r="K179" i="1"/>
  <c r="L179" i="1"/>
  <c r="M179" i="1"/>
  <c r="N179" i="1"/>
  <c r="G176" i="1"/>
  <c r="H176" i="1"/>
  <c r="I176" i="1"/>
  <c r="J176" i="1"/>
  <c r="K176" i="1"/>
  <c r="L176" i="1"/>
  <c r="G168" i="1"/>
  <c r="H168" i="1"/>
  <c r="I168" i="1"/>
  <c r="J168" i="1"/>
  <c r="K168" i="1"/>
  <c r="L168" i="1"/>
  <c r="G165" i="1"/>
  <c r="H165" i="1"/>
  <c r="I165" i="1"/>
  <c r="J165" i="1"/>
  <c r="K165" i="1"/>
  <c r="L165" i="1"/>
  <c r="G162" i="1"/>
  <c r="H162" i="1"/>
  <c r="I162" i="1"/>
  <c r="J162" i="1"/>
  <c r="K162" i="1"/>
  <c r="L162" i="1"/>
  <c r="G159" i="1"/>
  <c r="H159" i="1"/>
  <c r="I159" i="1"/>
  <c r="J159" i="1"/>
  <c r="K159" i="1"/>
  <c r="G156" i="1"/>
  <c r="H156" i="1"/>
  <c r="I156" i="1"/>
  <c r="J156" i="1"/>
  <c r="K156" i="1"/>
  <c r="L156" i="1"/>
  <c r="G153" i="1"/>
  <c r="H153" i="1"/>
  <c r="I153" i="1"/>
  <c r="J153" i="1"/>
  <c r="K153" i="1"/>
  <c r="G150" i="1"/>
  <c r="H150" i="1"/>
  <c r="I150" i="1"/>
  <c r="J150" i="1"/>
  <c r="K150" i="1"/>
  <c r="G147" i="1"/>
  <c r="H147" i="1"/>
  <c r="I147" i="1"/>
  <c r="J147" i="1"/>
  <c r="K147" i="1"/>
  <c r="L147" i="1"/>
  <c r="M147" i="1"/>
  <c r="N147" i="1"/>
  <c r="F136" i="1"/>
  <c r="G136" i="1"/>
  <c r="I136" i="1"/>
  <c r="J136" i="1"/>
  <c r="K136" i="1"/>
  <c r="G119" i="1"/>
  <c r="H119" i="1"/>
  <c r="I119" i="1"/>
  <c r="J119" i="1"/>
  <c r="K119" i="1"/>
  <c r="L119" i="1"/>
  <c r="M119" i="1"/>
  <c r="G116" i="1"/>
  <c r="H116" i="1"/>
  <c r="I116" i="1"/>
  <c r="J116" i="1"/>
  <c r="K116" i="1"/>
  <c r="L116" i="1"/>
  <c r="M116" i="1"/>
  <c r="N116" i="1"/>
  <c r="G113" i="1"/>
  <c r="H113" i="1"/>
  <c r="I113" i="1"/>
  <c r="J113" i="1"/>
  <c r="K113" i="1"/>
  <c r="L113" i="1"/>
  <c r="M113" i="1"/>
  <c r="G110" i="1"/>
  <c r="H110" i="1"/>
  <c r="I110" i="1"/>
  <c r="J110" i="1"/>
  <c r="K110" i="1"/>
  <c r="L110" i="1"/>
  <c r="G97" i="1"/>
  <c r="H97" i="1"/>
  <c r="I97" i="1"/>
  <c r="J97" i="1"/>
  <c r="K97" i="1"/>
  <c r="L97" i="1"/>
  <c r="M97" i="1"/>
  <c r="N97" i="1"/>
  <c r="G90" i="1"/>
  <c r="H90" i="1"/>
  <c r="I90" i="1"/>
  <c r="J90" i="1"/>
  <c r="K90" i="1"/>
  <c r="L90" i="1"/>
  <c r="M90" i="1"/>
  <c r="G84" i="1"/>
  <c r="H84" i="1"/>
  <c r="I84" i="1"/>
  <c r="J84" i="1"/>
  <c r="K84" i="1"/>
  <c r="L84" i="1"/>
  <c r="M84" i="1"/>
  <c r="G75" i="1"/>
  <c r="G82" i="1" s="1"/>
  <c r="H75" i="1"/>
  <c r="H82" i="1" s="1"/>
  <c r="I75" i="1"/>
  <c r="I82" i="1" s="1"/>
  <c r="J75" i="1"/>
  <c r="J82" i="1" s="1"/>
  <c r="K75" i="1"/>
  <c r="K82" i="1" s="1"/>
  <c r="L75" i="1"/>
  <c r="L82" i="1" s="1"/>
  <c r="G70" i="1"/>
  <c r="H70" i="1"/>
  <c r="I70" i="1"/>
  <c r="J70" i="1"/>
  <c r="K70" i="1"/>
  <c r="L70" i="1"/>
  <c r="M70" i="1"/>
  <c r="G67" i="1"/>
  <c r="H67" i="1"/>
  <c r="I67" i="1"/>
  <c r="J67" i="1"/>
  <c r="K67" i="1"/>
  <c r="L67" i="1"/>
  <c r="M67" i="1"/>
  <c r="G64" i="1"/>
  <c r="H64" i="1"/>
  <c r="I64" i="1"/>
  <c r="J64" i="1"/>
  <c r="K64" i="1"/>
  <c r="L64" i="1"/>
  <c r="M64" i="1"/>
  <c r="G60" i="1"/>
  <c r="H60" i="1"/>
  <c r="I60" i="1"/>
  <c r="J60" i="1"/>
  <c r="G56" i="1"/>
  <c r="H56" i="1"/>
  <c r="I56" i="1"/>
  <c r="J56" i="1"/>
  <c r="K56" i="1"/>
  <c r="L56" i="1"/>
  <c r="M56" i="1"/>
  <c r="N56" i="1"/>
  <c r="G51" i="1"/>
  <c r="H51" i="1"/>
  <c r="I51" i="1"/>
  <c r="J51" i="1"/>
  <c r="K51" i="1"/>
  <c r="L51" i="1"/>
  <c r="M51" i="1"/>
  <c r="N51" i="1"/>
  <c r="G45" i="1"/>
  <c r="H45" i="1"/>
  <c r="I45" i="1"/>
  <c r="J45" i="1"/>
  <c r="K45" i="1"/>
  <c r="L45" i="1"/>
  <c r="M45" i="1"/>
  <c r="N45" i="1"/>
  <c r="G40" i="1"/>
  <c r="H40" i="1"/>
  <c r="I40" i="1"/>
  <c r="J40" i="1"/>
  <c r="K40" i="1"/>
  <c r="L40" i="1"/>
  <c r="M40" i="1"/>
  <c r="N40" i="1"/>
  <c r="G36" i="1"/>
  <c r="H36" i="1"/>
  <c r="I36" i="1"/>
  <c r="J36" i="1"/>
  <c r="K36" i="1"/>
  <c r="L36" i="1"/>
  <c r="M36" i="1"/>
  <c r="N36" i="1"/>
  <c r="G32" i="1"/>
  <c r="H32" i="1"/>
  <c r="I32" i="1"/>
  <c r="J32" i="1"/>
  <c r="K32" i="1"/>
  <c r="L32" i="1"/>
  <c r="M32" i="1"/>
  <c r="G27" i="1"/>
  <c r="H27" i="1"/>
  <c r="I27" i="1"/>
  <c r="J27" i="1"/>
  <c r="K27" i="1"/>
  <c r="L27" i="1"/>
  <c r="M27" i="1"/>
  <c r="G24" i="1"/>
  <c r="H24" i="1"/>
  <c r="I24" i="1"/>
  <c r="J24" i="1"/>
  <c r="K24" i="1"/>
  <c r="L24" i="1"/>
  <c r="M24" i="1"/>
  <c r="G13" i="1"/>
  <c r="H13" i="1"/>
  <c r="I13" i="1"/>
  <c r="J13" i="1"/>
  <c r="K13" i="1"/>
  <c r="L13" i="1"/>
  <c r="M13" i="1"/>
  <c r="N13" i="1"/>
  <c r="I390" i="1" l="1"/>
  <c r="H390" i="1"/>
  <c r="K390" i="1"/>
  <c r="G390" i="1"/>
  <c r="M390" i="1"/>
  <c r="L390" i="1"/>
  <c r="J390" i="1"/>
  <c r="H439" i="1"/>
  <c r="J73" i="1"/>
  <c r="H376" i="1"/>
  <c r="G73" i="1"/>
  <c r="I73" i="1"/>
  <c r="H73" i="1"/>
  <c r="H328" i="1"/>
  <c r="K328" i="1"/>
  <c r="G328" i="1"/>
  <c r="J439" i="1"/>
  <c r="L328" i="1"/>
  <c r="J328" i="1"/>
  <c r="M439" i="1"/>
  <c r="I439" i="1"/>
  <c r="K439" i="1"/>
  <c r="M328" i="1"/>
  <c r="I328" i="1"/>
  <c r="L439" i="1"/>
  <c r="G439" i="1"/>
  <c r="L449" i="1"/>
  <c r="H449" i="1"/>
  <c r="I376" i="1"/>
  <c r="K449" i="1"/>
  <c r="G449" i="1"/>
  <c r="J376" i="1"/>
  <c r="K376" i="1"/>
  <c r="J449" i="1"/>
  <c r="I449" i="1"/>
  <c r="G376" i="1"/>
  <c r="H136" i="1"/>
  <c r="H272" i="1" s="1"/>
  <c r="F97" i="1"/>
  <c r="H471" i="1" l="1"/>
  <c r="K485" i="1"/>
  <c r="K486" i="1"/>
  <c r="K487" i="1"/>
  <c r="K484" i="1"/>
  <c r="O419" i="1" l="1"/>
  <c r="O260" i="1" l="1"/>
  <c r="F464" i="1" l="1"/>
  <c r="F470" i="1" s="1"/>
  <c r="F396" i="1"/>
  <c r="F378" i="1"/>
  <c r="F338" i="1"/>
  <c r="F348" i="1"/>
  <c r="F40" i="1"/>
  <c r="F36" i="1"/>
  <c r="F32" i="1"/>
  <c r="F27" i="1"/>
  <c r="F24" i="1"/>
  <c r="O470" i="1"/>
  <c r="O396" i="1"/>
  <c r="F73" i="1" l="1"/>
  <c r="O392" i="1"/>
  <c r="F392" i="1"/>
  <c r="O386" i="1"/>
  <c r="F386" i="1"/>
  <c r="F390" i="1" s="1"/>
  <c r="O378" i="1"/>
  <c r="F369" i="1"/>
  <c r="F358" i="1"/>
  <c r="O348" i="1"/>
  <c r="O376" i="1" s="1"/>
  <c r="O338" i="1"/>
  <c r="F274" i="1"/>
  <c r="F279" i="1" s="1"/>
  <c r="O274" i="1"/>
  <c r="F260" i="1"/>
  <c r="O257" i="1"/>
  <c r="F257" i="1"/>
  <c r="O254" i="1"/>
  <c r="F254" i="1"/>
  <c r="O251" i="1"/>
  <c r="F251" i="1"/>
  <c r="O248" i="1"/>
  <c r="F248" i="1"/>
  <c r="O245" i="1"/>
  <c r="F245" i="1"/>
  <c r="O242" i="1"/>
  <c r="F242" i="1"/>
  <c r="O236" i="1"/>
  <c r="F236" i="1"/>
  <c r="O233" i="1"/>
  <c r="F233" i="1"/>
  <c r="O227" i="1"/>
  <c r="F227" i="1"/>
  <c r="O224" i="1"/>
  <c r="F224" i="1"/>
  <c r="O221" i="1"/>
  <c r="F221" i="1"/>
  <c r="O218" i="1"/>
  <c r="F218" i="1"/>
  <c r="O215" i="1"/>
  <c r="F215" i="1"/>
  <c r="O212" i="1"/>
  <c r="F212" i="1"/>
  <c r="O209" i="1"/>
  <c r="F209" i="1"/>
  <c r="O206" i="1"/>
  <c r="F206" i="1"/>
  <c r="O203" i="1"/>
  <c r="F203" i="1"/>
  <c r="O200" i="1"/>
  <c r="F200" i="1"/>
  <c r="F197" i="1"/>
  <c r="O191" i="1"/>
  <c r="F191" i="1"/>
  <c r="O188" i="1"/>
  <c r="F188" i="1"/>
  <c r="O185" i="1"/>
  <c r="F185" i="1"/>
  <c r="O182" i="1"/>
  <c r="F182" i="1"/>
  <c r="O179" i="1"/>
  <c r="F179" i="1"/>
  <c r="O176" i="1"/>
  <c r="F176" i="1"/>
  <c r="F168" i="1"/>
  <c r="O165" i="1"/>
  <c r="F165" i="1"/>
  <c r="O162" i="1"/>
  <c r="F162" i="1"/>
  <c r="O159" i="1"/>
  <c r="F159" i="1"/>
  <c r="F156" i="1"/>
  <c r="F153" i="1"/>
  <c r="F150" i="1"/>
  <c r="F147" i="1"/>
  <c r="F119" i="1"/>
  <c r="F116" i="1"/>
  <c r="F113" i="1"/>
  <c r="F110" i="1"/>
  <c r="F90" i="1"/>
  <c r="F84" i="1"/>
  <c r="F75" i="1"/>
  <c r="F82" i="1" s="1"/>
  <c r="O272" i="1" l="1"/>
  <c r="O390" i="1"/>
  <c r="F376" i="1"/>
  <c r="F302" i="1"/>
  <c r="O299" i="1"/>
  <c r="F299" i="1"/>
  <c r="O293" i="1"/>
  <c r="F293" i="1"/>
  <c r="O290" i="1"/>
  <c r="O284" i="1"/>
  <c r="F284" i="1"/>
  <c r="O281" i="1"/>
  <c r="F281" i="1"/>
  <c r="N464" i="1" l="1"/>
  <c r="N470" i="1" s="1"/>
  <c r="O463" i="1" l="1"/>
  <c r="O279" i="1" l="1"/>
  <c r="O287" i="1"/>
  <c r="O310" i="1"/>
  <c r="O313" i="1"/>
  <c r="O316" i="1"/>
  <c r="O319" i="1"/>
  <c r="O322" i="1"/>
  <c r="O325" i="1"/>
  <c r="O336" i="1"/>
  <c r="O404" i="1"/>
  <c r="O407" i="1"/>
  <c r="O410" i="1"/>
  <c r="O413" i="1"/>
  <c r="O416" i="1"/>
  <c r="O424" i="1"/>
  <c r="O441" i="1"/>
  <c r="O439" i="1" l="1"/>
  <c r="O487" i="1" s="1"/>
  <c r="O449" i="1"/>
  <c r="N456" i="1"/>
  <c r="N458" i="1" s="1"/>
  <c r="F456" i="1"/>
  <c r="F458" i="1" s="1"/>
  <c r="N453" i="1"/>
  <c r="N455" i="1" s="1"/>
  <c r="M453" i="1"/>
  <c r="M455" i="1" s="1"/>
  <c r="L453" i="1"/>
  <c r="L455" i="1" s="1"/>
  <c r="K453" i="1"/>
  <c r="K455" i="1" s="1"/>
  <c r="J453" i="1"/>
  <c r="J455" i="1" s="1"/>
  <c r="F453" i="1"/>
  <c r="F455" i="1" s="1"/>
  <c r="F450" i="1"/>
  <c r="F452" i="1" s="1"/>
  <c r="N450" i="1"/>
  <c r="N452" i="1" s="1"/>
  <c r="M450" i="1"/>
  <c r="M452" i="1" s="1"/>
  <c r="L450" i="1"/>
  <c r="L452" i="1" s="1"/>
  <c r="K450" i="1"/>
  <c r="K452" i="1" s="1"/>
  <c r="J450" i="1"/>
  <c r="J452" i="1" s="1"/>
  <c r="P471" i="1" l="1"/>
  <c r="N378" i="1"/>
  <c r="N390" i="1" s="1"/>
  <c r="N446" i="1"/>
  <c r="M446" i="1"/>
  <c r="F446" i="1"/>
  <c r="N441" i="1" l="1"/>
  <c r="N449" i="1" s="1"/>
  <c r="M441" i="1"/>
  <c r="M449" i="1" s="1"/>
  <c r="F441" i="1" l="1"/>
  <c r="F449" i="1" s="1"/>
  <c r="N260" i="1" l="1"/>
  <c r="N257" i="1"/>
  <c r="N70" i="1" l="1"/>
  <c r="N254" i="1"/>
  <c r="M254" i="1"/>
  <c r="L254" i="1"/>
  <c r="N251" i="1"/>
  <c r="N248" i="1"/>
  <c r="M248" i="1"/>
  <c r="N245" i="1"/>
  <c r="M245" i="1"/>
  <c r="L245" i="1"/>
  <c r="N424" i="1"/>
  <c r="F424" i="1"/>
  <c r="N369" i="1" l="1"/>
  <c r="M369" i="1"/>
  <c r="L369" i="1"/>
  <c r="N358" i="1"/>
  <c r="M358" i="1"/>
  <c r="L358" i="1"/>
  <c r="L376" i="1" l="1"/>
  <c r="M376" i="1"/>
  <c r="N376" i="1"/>
  <c r="N242" i="1" l="1"/>
  <c r="M242" i="1"/>
  <c r="L242" i="1"/>
  <c r="K242" i="1"/>
  <c r="N419" i="1" l="1"/>
  <c r="N416" i="1"/>
  <c r="N410" i="1"/>
  <c r="N407" i="1"/>
  <c r="F427" i="1"/>
  <c r="F419" i="1"/>
  <c r="F416" i="1"/>
  <c r="F413" i="1"/>
  <c r="F410" i="1"/>
  <c r="F407" i="1"/>
  <c r="F404" i="1"/>
  <c r="F439" i="1" l="1"/>
  <c r="N439" i="1"/>
  <c r="N233" i="1"/>
  <c r="M233" i="1"/>
  <c r="N227" i="1"/>
  <c r="N224" i="1" l="1"/>
  <c r="N67" i="1" l="1"/>
  <c r="N221" i="1"/>
  <c r="N218" i="1" l="1"/>
  <c r="N215" i="1"/>
  <c r="N212" i="1"/>
  <c r="N209" i="1"/>
  <c r="N64" i="1" l="1"/>
  <c r="N60" i="1"/>
  <c r="M60" i="1"/>
  <c r="M73" i="1" s="1"/>
  <c r="L60" i="1"/>
  <c r="L73" i="1" s="1"/>
  <c r="K60" i="1"/>
  <c r="K73" i="1" s="1"/>
  <c r="N165" i="1" l="1"/>
  <c r="M165" i="1"/>
  <c r="L136" i="1" l="1"/>
  <c r="N206" i="1"/>
  <c r="M206" i="1"/>
  <c r="L206" i="1"/>
  <c r="N203" i="1"/>
  <c r="M203" i="1"/>
  <c r="L203" i="1"/>
  <c r="N200" i="1"/>
  <c r="N197" i="1" s="1"/>
  <c r="M200" i="1"/>
  <c r="N322" i="1"/>
  <c r="N319" i="1"/>
  <c r="N313" i="1"/>
  <c r="N299" i="1"/>
  <c r="N290" i="1"/>
  <c r="F290" i="1"/>
  <c r="N293" i="1"/>
  <c r="F287" i="1"/>
  <c r="N284" i="1"/>
  <c r="N281" i="1"/>
  <c r="F322" i="1"/>
  <c r="F319" i="1"/>
  <c r="F316" i="1"/>
  <c r="F313" i="1"/>
  <c r="F310" i="1"/>
  <c r="N330" i="1"/>
  <c r="N336" i="1" s="1"/>
  <c r="F336" i="1"/>
  <c r="F328" i="1" l="1"/>
  <c r="N328" i="1"/>
  <c r="N274" i="1"/>
  <c r="N279" i="1" s="1"/>
  <c r="N191" i="1" l="1"/>
  <c r="M191" i="1"/>
  <c r="L191" i="1"/>
  <c r="N176" i="1"/>
  <c r="M176" i="1"/>
  <c r="N168" i="1"/>
  <c r="M168" i="1"/>
  <c r="M162" i="1" s="1"/>
  <c r="M159" i="1" s="1"/>
  <c r="M156" i="1" s="1"/>
  <c r="L159" i="1"/>
  <c r="N162" i="1"/>
  <c r="N159" i="1" s="1"/>
  <c r="N156" i="1" s="1"/>
  <c r="N153" i="1"/>
  <c r="M153" i="1"/>
  <c r="L153" i="1"/>
  <c r="N136" i="1"/>
  <c r="M136" i="1"/>
  <c r="N119" i="1"/>
  <c r="N113" i="1" s="1"/>
  <c r="N110" i="1" s="1"/>
  <c r="M110" i="1"/>
  <c r="N90" i="1"/>
  <c r="N84" i="1" s="1"/>
  <c r="N75" i="1"/>
  <c r="N82" i="1" s="1"/>
  <c r="M75" i="1"/>
  <c r="M82" i="1" s="1"/>
  <c r="N32" i="1"/>
  <c r="N27" i="1"/>
  <c r="N24" i="1"/>
  <c r="N73" i="1" l="1"/>
  <c r="L188" i="1"/>
  <c r="N150" i="1"/>
  <c r="M188" i="1"/>
  <c r="L150" i="1"/>
  <c r="N188" i="1"/>
  <c r="N185" i="1" s="1"/>
  <c r="M150" i="1"/>
  <c r="F263" i="1" l="1"/>
  <c r="F272" i="1" s="1"/>
  <c r="F471" i="1" s="1"/>
  <c r="J263" i="1"/>
  <c r="J272" i="1" s="1"/>
  <c r="J471" i="1" s="1"/>
  <c r="K263" i="1"/>
  <c r="K272" i="1" s="1"/>
  <c r="K471" i="1" s="1"/>
  <c r="L263" i="1"/>
  <c r="L272" i="1" s="1"/>
  <c r="L471" i="1" s="1"/>
  <c r="M263" i="1"/>
  <c r="M236" i="1" s="1"/>
  <c r="M272" i="1" s="1"/>
  <c r="M471" i="1" s="1"/>
  <c r="G263" i="1"/>
  <c r="G272" i="1" s="1"/>
  <c r="G471" i="1" s="1"/>
  <c r="I263" i="1"/>
  <c r="I272" i="1" s="1"/>
  <c r="N263" i="1"/>
  <c r="N236" i="1" s="1"/>
  <c r="N272" i="1" s="1"/>
  <c r="N471" i="1" s="1"/>
  <c r="P453" i="1" l="1"/>
  <c r="I471" i="1"/>
</calcChain>
</file>

<file path=xl/sharedStrings.xml><?xml version="1.0" encoding="utf-8"?>
<sst xmlns="http://schemas.openxmlformats.org/spreadsheetml/2006/main" count="1355" uniqueCount="806">
  <si>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</si>
  <si>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</si>
  <si>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</si>
  <si>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</si>
  <si>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</si>
  <si>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</si>
  <si>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</si>
  <si>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</si>
  <si>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</si>
  <si>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</si>
  <si>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SAIN Estação Rodoferroviária – Brasília</t>
  </si>
  <si>
    <t>GF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</si>
  <si>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</si>
  <si>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</si>
  <si>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</si>
  <si>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</si>
  <si>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</si>
  <si>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</si>
  <si>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</si>
  <si>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</si>
  <si>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</si>
  <si>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</si>
  <si>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</si>
  <si>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Obras</t>
  </si>
  <si>
    <t>SAP Bloco “B” Edifício Sede Novacap – Brasília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</si>
  <si>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</si>
  <si>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</si>
  <si>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</si>
  <si>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</si>
  <si>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</si>
  <si>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</si>
  <si>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</si>
  <si>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</si>
  <si>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</si>
  <si>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</si>
  <si>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</si>
  <si>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Conselho Tutelar do Recanto das Emas</t>
  </si>
  <si>
    <t>Conselho Tutelar do Paranoá</t>
  </si>
  <si>
    <t>Conselho Tutelar do Núcleo Bandeirante</t>
  </si>
  <si>
    <t>Avenida Contorno, Praça Padre Roque, Projeção 11 – Núcleo Bandeirante</t>
  </si>
  <si>
    <t>Conselho Tutelar do Itapoã</t>
  </si>
  <si>
    <t>Conselho Tutelar da Estrutural</t>
  </si>
  <si>
    <t>Conselho Tutelar do Riacho Fundo II</t>
  </si>
  <si>
    <t>Unidade de Semiliberdade de Taguatinga Sul</t>
  </si>
  <si>
    <t>Área Especial 24, Setor D Sul Anexo – Taguatinga</t>
  </si>
  <si>
    <t>Quadra 43 Conjunto A Casa 2 Setor Central – Gama</t>
  </si>
  <si>
    <t>Conselho Tutelar de Sobradinho II</t>
  </si>
  <si>
    <t>ARS Área Especial Feira Permanente – Sobradinho II</t>
  </si>
  <si>
    <t>Conselho Tutelar de Vicente Pires</t>
  </si>
  <si>
    <t>Conselho Tutelar de São Sebastião</t>
  </si>
  <si>
    <t>Conselho Tutelar de Santa Maria Sul</t>
  </si>
  <si>
    <t>Unidade de Atendimento em Meio Aberto do Recanto das Emas</t>
  </si>
  <si>
    <t>Unidade de Atendimento em Meio Aberto do Paranoá</t>
  </si>
  <si>
    <t>Quadra 03 Área Especial Lote 7 – Paranoá</t>
  </si>
  <si>
    <t>Unidade de Atendimento em Meio Aberto do Gama</t>
  </si>
  <si>
    <t>Área Especial 11/13 Setor Central – Gama</t>
  </si>
  <si>
    <t>Unidade de Atendimento em Meio Aberto de Sobradinho I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</si>
  <si>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</si>
  <si>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</si>
  <si>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</si>
  <si>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</si>
  <si>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</si>
  <si>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</si>
  <si>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</si>
  <si>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</si>
  <si>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</si>
  <si>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</si>
  <si>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</si>
  <si>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</si>
  <si>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>NAJ SAMAMBAIA</t>
  </si>
  <si>
    <t>QR 32 Centro Urbano QD 302 Ed do FÓRUM</t>
  </si>
  <si>
    <t>NAJ BRASÍLIA</t>
  </si>
  <si>
    <t xml:space="preserve">NAJ BRAZLÂNDIA </t>
  </si>
  <si>
    <t>AE 04 RUA 10 lote 04 FÓRUM Setor Tradicional Brazlândia</t>
  </si>
  <si>
    <t>NAJ CEILÂNDIA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</si>
  <si>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</si>
  <si>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</si>
  <si>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</si>
  <si>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</si>
  <si>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</si>
  <si>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</si>
  <si>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Arquivo Público</t>
  </si>
  <si>
    <t>SAP Lote B – Bloco 41 – Novacap – Brasília</t>
  </si>
  <si>
    <t>Total GERAL</t>
  </si>
  <si>
    <t>EQNM 05/07 AE Ceilândia Norte</t>
  </si>
  <si>
    <t>CASA CIVIL</t>
  </si>
  <si>
    <t>CNPJ Nº 08.247.960/0001-62</t>
  </si>
  <si>
    <t>CONTRATO Nº 17/2013</t>
  </si>
  <si>
    <t>ITEM</t>
  </si>
  <si>
    <t>Valor mensal do Posto</t>
  </si>
  <si>
    <t>Nome</t>
  </si>
  <si>
    <t xml:space="preserve">Luzineide Almeida Cunha </t>
  </si>
  <si>
    <t>01.01</t>
  </si>
  <si>
    <t>Edna Nacimento Alves</t>
  </si>
  <si>
    <t>Ivan Braga de Queiroz</t>
  </si>
  <si>
    <t>Edna Pereira</t>
  </si>
  <si>
    <t xml:space="preserve">Celio Fiedler </t>
  </si>
  <si>
    <t>Edmar Martins de Oliveira</t>
  </si>
  <si>
    <t>Marlene Ferreira Galdino</t>
  </si>
  <si>
    <t>Luzia Maria da Silva</t>
  </si>
  <si>
    <t>Lecio Santos Alves</t>
  </si>
  <si>
    <t>Eliene Divina Silva</t>
  </si>
  <si>
    <t xml:space="preserve">Luciene Pereira Pedrosa </t>
  </si>
  <si>
    <t xml:space="preserve">Maria Ines Barros Silva </t>
  </si>
  <si>
    <t>Maria Lenilza da Silva Mesquita</t>
  </si>
  <si>
    <t>Luzileide Barbosa Coelho</t>
  </si>
  <si>
    <t xml:space="preserve">Rosa Maria S da Silva </t>
  </si>
  <si>
    <t>Elaine P. Coelho</t>
  </si>
  <si>
    <t>Adelina Neres do Nascimento</t>
  </si>
  <si>
    <t>Helena Martins Delfino</t>
  </si>
  <si>
    <t>Euda Maria Perreira de Caravalho</t>
  </si>
  <si>
    <t xml:space="preserve">Edicionice Lemes de Lima </t>
  </si>
  <si>
    <t>Douglas Willian da Silva de Oliveira</t>
  </si>
  <si>
    <t xml:space="preserve">Aldenora Silva de Souza </t>
  </si>
  <si>
    <t>Marivaldo Oliveira Silva</t>
  </si>
  <si>
    <t>Eliana dos Santos</t>
  </si>
  <si>
    <t xml:space="preserve">Flavio Costa T Santos 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</si>
  <si>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</si>
  <si>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</si>
  <si>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</si>
  <si>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</si>
  <si>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</si>
  <si>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</si>
  <si>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</si>
  <si>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</si>
  <si>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t>03.01</t>
  </si>
  <si>
    <t>06.01</t>
  </si>
  <si>
    <t>06.02</t>
  </si>
  <si>
    <t>06.03</t>
  </si>
  <si>
    <t>06.11</t>
  </si>
  <si>
    <t>06.12</t>
  </si>
  <si>
    <t>06.14</t>
  </si>
  <si>
    <t>06.16</t>
  </si>
  <si>
    <t>06.17</t>
  </si>
  <si>
    <t>06.23</t>
  </si>
  <si>
    <t>06.27</t>
  </si>
  <si>
    <t>06.30</t>
  </si>
  <si>
    <t>06.32</t>
  </si>
  <si>
    <t>06.34</t>
  </si>
  <si>
    <t>06.39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</si>
  <si>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</si>
  <si>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</si>
  <si>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</si>
  <si>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</si>
  <si>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</si>
  <si>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</si>
  <si>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</si>
  <si>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10.01</t>
  </si>
  <si>
    <t>71.00</t>
  </si>
  <si>
    <t>08.01</t>
  </si>
  <si>
    <t>08.02</t>
  </si>
  <si>
    <t>08.04</t>
  </si>
  <si>
    <t>08.05</t>
  </si>
  <si>
    <t>08.06</t>
  </si>
  <si>
    <t>08.09</t>
  </si>
  <si>
    <t>08.11</t>
  </si>
  <si>
    <t>08.13</t>
  </si>
  <si>
    <t>08.14</t>
  </si>
  <si>
    <t>08.15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</si>
  <si>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</si>
  <si>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</si>
  <si>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</si>
  <si>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</si>
  <si>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</si>
  <si>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</si>
  <si>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</si>
  <si>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Iraildes Maria Lima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</si>
  <si>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</si>
  <si>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</si>
  <si>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</si>
  <si>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(nome/matricula/assinatura servidor)</t>
  </si>
  <si>
    <t>RELATÓRIO PARA FATURAMENTO</t>
  </si>
  <si>
    <t>Pró-Vítima Paranoa</t>
  </si>
  <si>
    <t>Na Hora Empresarial</t>
  </si>
  <si>
    <t>Próvítima Ceilâncdia</t>
  </si>
  <si>
    <t>Unidade de Internação de Planaltina (UIP)</t>
  </si>
  <si>
    <t>Unidade de Semiliberdade do Gama Central</t>
  </si>
  <si>
    <t>QE 309/209, Área Especial B 2</t>
  </si>
  <si>
    <t>QR 06 A/E numero 03</t>
  </si>
  <si>
    <t>SHIS QL 11 Conjunto 09 lote 09</t>
  </si>
  <si>
    <t>01.11.02</t>
  </si>
  <si>
    <t>Casa Civil - Central de Monitoramento</t>
  </si>
  <si>
    <t>QN 07, AE 01, Shoping Riacho Fundo Mall - Riacho Fundo I</t>
  </si>
  <si>
    <t>AE 01 EQ 55/56 Setor Central - Gama</t>
  </si>
  <si>
    <t>Cristina Marques de Lima</t>
  </si>
  <si>
    <t>Floriano Pereira Lima</t>
  </si>
  <si>
    <t>Quadra 5, Conjunto 03, Área Especial, ao lado do Forum – Paranoá</t>
  </si>
  <si>
    <t>06.49</t>
  </si>
  <si>
    <t>Unidade de Atendimento em Meio Aberto de Planaltina UMA - PLANALTINA</t>
  </si>
  <si>
    <t>Avenida Gomes Rabelo, Quadra 19, Casa 25, setor Tradicional</t>
  </si>
  <si>
    <t>06.18</t>
  </si>
  <si>
    <t>06.41</t>
  </si>
  <si>
    <t>AC. Módulo H, no 06, Bloco F, sala 11 – Planaltina</t>
  </si>
  <si>
    <t>06.41.1</t>
  </si>
  <si>
    <t>06.17.1</t>
  </si>
  <si>
    <t>Andre Lopes Ribeiro</t>
  </si>
  <si>
    <t>Josinaldo Rocha dos Santos</t>
  </si>
  <si>
    <t>Francineide F. de Souza</t>
  </si>
  <si>
    <t>06.58</t>
  </si>
  <si>
    <t>Av. WL 2 Setor Administrativo</t>
  </si>
  <si>
    <t>Quadra 103, conj. 02, casa 07</t>
  </si>
  <si>
    <t>06.59</t>
  </si>
  <si>
    <t>06.60</t>
  </si>
  <si>
    <t>Poliana Deusdará Correia</t>
  </si>
  <si>
    <t>Marlene teixeira dos santos</t>
  </si>
  <si>
    <t>QNM 213 Conjunto C Casa 20</t>
  </si>
  <si>
    <t>Quadra 103, Conjunto 02, Casa 07 – Recanto das Emas</t>
  </si>
  <si>
    <t>QS Lote 11 EPCT lojas 4/8 Águas Claras</t>
  </si>
  <si>
    <t>Antonio Fernandes dos Nascimento</t>
  </si>
  <si>
    <t>Maria da Conceição R. Cruz</t>
  </si>
  <si>
    <t>Unidade de Atendimento em Meio Aberto da Ceilândia</t>
  </si>
  <si>
    <t>Conselho Tutelar Planaltina II</t>
  </si>
  <si>
    <t>Orlandina Cesária da Silva</t>
  </si>
  <si>
    <t>06.61</t>
  </si>
  <si>
    <t>Quadra 405 Conjunto 04, Casa 06 Recanto das Emas</t>
  </si>
  <si>
    <t>QELC Alpende Dos Jovens, Lúcio Costa / Guará I</t>
  </si>
  <si>
    <t>QNM Conjunto H, Lote 01/03 - FÓRUM</t>
  </si>
  <si>
    <t>01.12</t>
  </si>
  <si>
    <t>TJ/DF Fórum Júlio Leal Fagundes</t>
  </si>
  <si>
    <t>QSB 14, Casa 37 Taguatinga Sul</t>
  </si>
  <si>
    <t>01.13</t>
  </si>
  <si>
    <t>Quadra 01, Conjunto A, Lote 20 – Itapoã (Proximo ao post da PM na entrada do Itapuã)</t>
  </si>
  <si>
    <t>QN 07 bloco F conjunto 04 lote 05 – Riacho Fundo II</t>
  </si>
  <si>
    <t>Rua 12 Chácara 154 lote 38 – Vicente Pires</t>
  </si>
  <si>
    <t>AR 13 conjunto 02 lote 09 (proximo ao CAJIC) – Sobradinho II</t>
  </si>
  <si>
    <t>SIA Trecho 2 lotes 2075/2115</t>
  </si>
  <si>
    <t>06.62</t>
  </si>
  <si>
    <t>SHTQ Quadra 01, conjunto D, lote 1, Varjão</t>
  </si>
  <si>
    <t>Estação do Metrô 112 Sul</t>
  </si>
  <si>
    <t>Unidade de Semiliberdade Recanto das Emas</t>
  </si>
  <si>
    <t>06.64</t>
  </si>
  <si>
    <t>06.65</t>
  </si>
  <si>
    <t>Quadra 101, Àrea Especial S/N Adm de São Sebastião</t>
  </si>
  <si>
    <t>Conselho Tutelar Do Varjão Iinício</t>
  </si>
  <si>
    <t>06.66</t>
  </si>
  <si>
    <t>Fazenda da Papuda S/N</t>
  </si>
  <si>
    <t>Secretaria de Estado Do Trabalhador</t>
  </si>
  <si>
    <t>26.01</t>
  </si>
  <si>
    <t>EQNM 18/20 BL B Praça do Cidadão Ceilândia Norte</t>
  </si>
  <si>
    <t>DIANA MARIA GAMA COSTA</t>
  </si>
  <si>
    <t>PAULA DE GODOY RODRIGUES</t>
  </si>
  <si>
    <t>26.03</t>
  </si>
  <si>
    <t>ROSILENE DOS SANTOS LOPES DE AZEVEDO</t>
  </si>
  <si>
    <t>26.05</t>
  </si>
  <si>
    <t>EQNP 26/30 Bloco G, Loja 5, Avenida.</t>
  </si>
  <si>
    <t>26.06</t>
  </si>
  <si>
    <t>Av. independente Quadra 01, Bloco B, Loja 05</t>
  </si>
  <si>
    <t>PATRÍCIA COSTA ALMEIDA SANTOS</t>
  </si>
  <si>
    <t>26.07</t>
  </si>
  <si>
    <t>Quadra 105, lotes 101/102</t>
  </si>
  <si>
    <t>26.08</t>
  </si>
  <si>
    <t>QN 303, Conjunto 01, Lote 03</t>
  </si>
  <si>
    <t>Quadra 08, Área 03</t>
  </si>
  <si>
    <t>26.09</t>
  </si>
  <si>
    <t>26.10</t>
  </si>
  <si>
    <t>SHS, Projeção A, Ed. German - Subsolo</t>
  </si>
  <si>
    <t>SCDN, Bloco K, Lojas 01/05</t>
  </si>
  <si>
    <t>JOVENILDA RODRIGUES PIMENTEL</t>
  </si>
  <si>
    <t>EQ 26 Conjunto K Casa 2 - Guará II</t>
  </si>
  <si>
    <t>06.67</t>
  </si>
  <si>
    <t>Tánia Maria S. Abrel</t>
  </si>
  <si>
    <t>Umidade de Atendimento em Meio Aberto de São Sebastião</t>
  </si>
  <si>
    <t>Unidade de Atendimento Meio Aberto de Taguatinga</t>
  </si>
  <si>
    <t>Secretaria de Estado de Esporte</t>
  </si>
  <si>
    <t>11.06</t>
  </si>
  <si>
    <t>Quadra 35 AE Vila São José Brazlândia</t>
  </si>
  <si>
    <t>Aldez Pereira dos Santos</t>
  </si>
  <si>
    <t>Aparecida Lopes Lima</t>
  </si>
  <si>
    <t>Adma Souza Santos</t>
  </si>
  <si>
    <t>11.13</t>
  </si>
  <si>
    <t>Parque Urbano Quadra 03</t>
  </si>
  <si>
    <t>Maria Luiza Ramos Silva</t>
  </si>
  <si>
    <t>11.14</t>
  </si>
  <si>
    <t>Quadra 02 São Sebastião</t>
  </si>
  <si>
    <t>Edison Ribeiro da Silva</t>
  </si>
  <si>
    <t>11.15</t>
  </si>
  <si>
    <t>Quadra 02 AE 01 a 05 Proximo Estádio Augusto Lima</t>
  </si>
  <si>
    <t>Vila Olimpica Brazlândia</t>
  </si>
  <si>
    <t>Vila Olimpica Santa Maria</t>
  </si>
  <si>
    <t>Vila Olimpica São Sebastião</t>
  </si>
  <si>
    <t>Vila Olimpica Sobradinho</t>
  </si>
  <si>
    <t>Agência Ceilândia</t>
  </si>
  <si>
    <t>Agência P. Sul</t>
  </si>
  <si>
    <t>Agência Planaltina</t>
  </si>
  <si>
    <t>Agência Recanto das Emas</t>
  </si>
  <si>
    <t>Agência Samambaia</t>
  </si>
  <si>
    <t>Agência Sobradinho</t>
  </si>
  <si>
    <t>Agência Taguatinga</t>
  </si>
  <si>
    <t>Agência Brazlândia</t>
  </si>
  <si>
    <t>RA ESTRUTURAL</t>
  </si>
  <si>
    <t>Administração Regional da Estrutural</t>
  </si>
  <si>
    <t>Setor Central Área Especial 8 – Estrutural</t>
  </si>
  <si>
    <t>26.11</t>
  </si>
  <si>
    <t>Agência Itapuã</t>
  </si>
  <si>
    <t>Quadra 01 Del Lago Itapuã</t>
  </si>
  <si>
    <t>06.68</t>
  </si>
  <si>
    <t>Conselho tutelar do Guará II</t>
  </si>
  <si>
    <t>06.69</t>
  </si>
  <si>
    <t>QI 06 Conjunto F casa 05 Guará I</t>
  </si>
  <si>
    <t>06.70</t>
  </si>
  <si>
    <t>QNA 33, casa 14 Taguatinga Norte</t>
  </si>
  <si>
    <t>SAAN, Quadra 01 lotes 870/880 - Comercio Local</t>
  </si>
  <si>
    <t>PRÓVITIMA LÚCIO COSTA</t>
  </si>
  <si>
    <t>Ozana Martins Feitoza</t>
  </si>
  <si>
    <t>JAILMAN PEREIRA DE ANDRADE</t>
  </si>
  <si>
    <t>06.71</t>
  </si>
  <si>
    <t>06.72</t>
  </si>
  <si>
    <t>06.73</t>
  </si>
  <si>
    <t>Setor Centrtal, Àrea Especial 05 - Cidade Estrutural</t>
  </si>
  <si>
    <t>Adilia Patricia da Silva Rosa</t>
  </si>
  <si>
    <t>RAIMUNDA FARIAS DE SOUSA</t>
  </si>
  <si>
    <t>EVA ROSA ALVIM</t>
  </si>
  <si>
    <t>MARLI DA COSTA SANTOS PEREIRA</t>
  </si>
  <si>
    <t>06.13</t>
  </si>
  <si>
    <t>27.01</t>
  </si>
  <si>
    <t>Telma Maria de Jesus Santos</t>
  </si>
  <si>
    <t>Edna de Araujo Sampaio</t>
  </si>
  <si>
    <t>Lucilene Pinheiro de Souza dos Santos</t>
  </si>
  <si>
    <t>NAJ DEFENSORIA DA MULHER (NUCLEO DO CONSUMIDOR)</t>
  </si>
  <si>
    <t>06.74</t>
  </si>
  <si>
    <t>Unidade de Internação Santa Maria</t>
  </si>
  <si>
    <t>Fazenda Alagados</t>
  </si>
  <si>
    <t>Unidade de Internação do São Sebastião (UISS)</t>
  </si>
  <si>
    <t xml:space="preserve">Conselho tutelar do Lago Norte </t>
  </si>
  <si>
    <t xml:space="preserve">Semiliberdade do sexo feminino Guará I </t>
  </si>
  <si>
    <t>Conselho tutelar de Taguatinga Norte</t>
  </si>
  <si>
    <t>Unidade da Secretaria da Criança (Galpão)</t>
  </si>
  <si>
    <t>Centro de Juventude - Estrutual</t>
  </si>
  <si>
    <t xml:space="preserve">Unidade de Internação de Saída Sistemática - UNISS </t>
  </si>
  <si>
    <t>Agência SCIA</t>
  </si>
  <si>
    <t>Tatiane da Silva Pinto</t>
  </si>
  <si>
    <t>26.12</t>
  </si>
  <si>
    <t>26.13</t>
  </si>
  <si>
    <t>Lilia Gonçalves Ferreira</t>
  </si>
  <si>
    <t>Gloria Alves da Conceição</t>
  </si>
  <si>
    <t>Nilton Amancio dos Santos</t>
  </si>
  <si>
    <t>NAJ - FAMÍLIA</t>
  </si>
  <si>
    <t>Defensoria Pública</t>
  </si>
  <si>
    <t>Flávia Batista de Souza</t>
  </si>
  <si>
    <t>Adriana Cavalcante Fonte</t>
  </si>
  <si>
    <t>Jessica da Cunha Costa Nunes</t>
  </si>
  <si>
    <t>Conceição Alves dos Santos</t>
  </si>
  <si>
    <t>Djalma de Macedo Silva</t>
  </si>
  <si>
    <t>Maria da Conceição Soares Braz</t>
  </si>
  <si>
    <t>Camila Carvalho dos Santos</t>
  </si>
  <si>
    <t>Maria Edilene B Silva</t>
  </si>
  <si>
    <t>27.02</t>
  </si>
  <si>
    <t>IPREV</t>
  </si>
  <si>
    <t>Setor Comercial Sul Quadra 08 Edifício Parque Cidade Torre B</t>
  </si>
  <si>
    <t>06.40</t>
  </si>
  <si>
    <t>Conselho Tutelar de Sobradinho I</t>
  </si>
  <si>
    <t xml:space="preserve">Quadra 04 Conjunto C </t>
  </si>
  <si>
    <t>Vanuza Soares Braz</t>
  </si>
  <si>
    <t>27.03</t>
  </si>
  <si>
    <t>Maria Aparecida Souza Rocha</t>
  </si>
  <si>
    <t>Maria Deusanira A. Silva</t>
  </si>
  <si>
    <t>Unidade de Internação Provisória de São Sebastião - CESAMI</t>
  </si>
  <si>
    <t>06.15</t>
  </si>
  <si>
    <t>Rosirene Ribeiro de Carvalho</t>
  </si>
  <si>
    <t>SILDEMARA FRANCISCA LEANDRO</t>
  </si>
  <si>
    <t>Sebastião Eloy do Amaral</t>
  </si>
  <si>
    <t>Sinomar Borges dos Santos</t>
  </si>
  <si>
    <t>Vilma Rodrigues da Costa</t>
  </si>
  <si>
    <t>Josefa dos Santos Veloso</t>
  </si>
  <si>
    <t>Irene Rufino de Sousa</t>
  </si>
  <si>
    <t>Marcelo Nunes dos Santos</t>
  </si>
  <si>
    <t>Adilson Galvão da Silva</t>
  </si>
  <si>
    <t>Rosilene Oliveira Silva</t>
  </si>
  <si>
    <t>João Paulo Nunes Baldez</t>
  </si>
  <si>
    <t>Aline Barroso</t>
  </si>
  <si>
    <t>Francisca Maria Oliveira</t>
  </si>
  <si>
    <t>Lilian Vilela de Sousa</t>
  </si>
  <si>
    <t>JOAO B ALVES DE MELO</t>
  </si>
  <si>
    <t>Antonia Celia Pereira da Silva</t>
  </si>
  <si>
    <t>Aiara Chagas Oliveira</t>
  </si>
  <si>
    <t>Valdevania Medeiros de Mariz</t>
  </si>
  <si>
    <t>27.04</t>
  </si>
  <si>
    <t>C.T. Park Way</t>
  </si>
  <si>
    <t>Quadra 08 Lote 05 - Núcleo Vargem Bonita</t>
  </si>
  <si>
    <t>Juliana Conceição dos Santos</t>
  </si>
  <si>
    <t>27.05</t>
  </si>
  <si>
    <t>Uama - Plano Piloto</t>
  </si>
  <si>
    <t>SEPN Quadra 513 Bloco "D" Salas 103 e 105</t>
  </si>
  <si>
    <t>C.T Ceilândia</t>
  </si>
  <si>
    <t>QNN 05 Conjunto B casa 25</t>
  </si>
  <si>
    <t>71.00.3</t>
  </si>
  <si>
    <t>Francisca Paiva da Silva</t>
  </si>
  <si>
    <t>Mary Lucia Gomes Moreira</t>
  </si>
  <si>
    <t>Maria Angela Lemes</t>
  </si>
  <si>
    <t>Cleide Regina da Silva da Costa</t>
  </si>
  <si>
    <t>Emanoel Talhone B Costa</t>
  </si>
  <si>
    <t>Francisca Vicente da Silva Rosa</t>
  </si>
  <si>
    <t>Amilton Rosario Santos</t>
  </si>
  <si>
    <t xml:space="preserve">Maria das Dores S Gonçalves </t>
  </si>
  <si>
    <t>Rita de Cassia Carvalho da Silva</t>
  </si>
  <si>
    <t>Airlandia Lopes da Conceição</t>
  </si>
  <si>
    <t>Valdelice P. do Nascimento</t>
  </si>
  <si>
    <t>Marilucia Ferreira dos Santos</t>
  </si>
  <si>
    <t>João Barbosa de Sousa</t>
  </si>
  <si>
    <t>Juliana dos Santos Ribeiro</t>
  </si>
  <si>
    <t>Mireni dos Santos Alecrim</t>
  </si>
  <si>
    <t>Romulo Marques Lima</t>
  </si>
  <si>
    <t>Maria da Piedade B. da Silva</t>
  </si>
  <si>
    <t>Sandra Dias Soares</t>
  </si>
  <si>
    <t>Luciana Amaral B. S. Souza</t>
  </si>
  <si>
    <t>Gleissa Jamil Nogueira de Oliveira Ferreira</t>
  </si>
  <si>
    <t xml:space="preserve">Jaciléia de Jesus Rodrigues </t>
  </si>
  <si>
    <t>Edivaldo de Oliveira Carvalho</t>
  </si>
  <si>
    <t>ZEZE JULIAO DA SILVA DOS SANTOS</t>
  </si>
  <si>
    <t>Marli Fernandes Silva Dutra</t>
  </si>
  <si>
    <t>Email institucional:</t>
  </si>
  <si>
    <t>CONSELHO TUTELAR DO CRUZEIRO</t>
  </si>
  <si>
    <t>72.00</t>
  </si>
  <si>
    <t>C.T. Cruzeiro</t>
  </si>
  <si>
    <t>SRES Lote 03 Área Especial C Setor Escolar Cruzeiro Velho</t>
  </si>
  <si>
    <t>QNM 11, A/E LOTE 03 - SHOPPING POPULAR DE CEILÂNDIA - CEILÂNDIA SUL/DF</t>
  </si>
  <si>
    <t>Thales Dias Lima</t>
  </si>
  <si>
    <t>José Antonio Macedo</t>
  </si>
  <si>
    <t>Antonio Damaceno Rodrigues</t>
  </si>
  <si>
    <t>72.01</t>
  </si>
  <si>
    <t>DEFENSORIA PÚBLICO DO DISTRITO FEDERAL</t>
  </si>
  <si>
    <t>S.I.A SUL TRECHO 17 RUA 07 LOTE 45, GUARÁ/DF</t>
  </si>
  <si>
    <t>Maria Aurora do Nascimento Neta</t>
  </si>
  <si>
    <t>Valdiana Carvalho dos Santos</t>
  </si>
  <si>
    <t>Alexandre dos Santos de Sousa</t>
  </si>
  <si>
    <t>Maiara Sousa de Carvalho</t>
  </si>
  <si>
    <t>Imaculada Conceição Teixeira da Silva</t>
  </si>
  <si>
    <t>Ed. SEDE - DEFESA CIVIL</t>
  </si>
  <si>
    <t>SEATRAB</t>
  </si>
  <si>
    <t xml:space="preserve">SETOR COMERCIAL SUL  </t>
  </si>
  <si>
    <t>Viviam dos Santos de Oliveira</t>
  </si>
  <si>
    <t>Edilson Torres de Moraes</t>
  </si>
  <si>
    <t>Rejane Maria do Socorro Silva</t>
  </si>
  <si>
    <t>GFE</t>
  </si>
  <si>
    <t>ELZA GOMES DA SILVA BARROS</t>
  </si>
  <si>
    <t>Postos Serventes 44h (FN)</t>
  </si>
  <si>
    <t>Postos Serventes 44h (GF)</t>
  </si>
  <si>
    <t>Conselho Tutelar de Planaltina</t>
  </si>
  <si>
    <t>ELY ROCHA RITTER</t>
  </si>
  <si>
    <t>JOANA PEREIRA DA SILVA</t>
  </si>
  <si>
    <t>26.14</t>
  </si>
  <si>
    <t>Daiane Alves Mesquita</t>
  </si>
  <si>
    <t>Agência de São Sebastião/SEDESTMIDH</t>
  </si>
  <si>
    <t>Qd. 104, Conj. 05, Área Especial, Residencial Oeste</t>
  </si>
  <si>
    <t>Postos Serventes 44h (FNExterno)</t>
  </si>
  <si>
    <t>Postos Serventes 44h (GFExterno)</t>
  </si>
  <si>
    <t>06.75</t>
  </si>
  <si>
    <t>Centro Integrado a Crianças e Adolescentes Vítimas de Violência Sexual - SECRIANÇA</t>
  </si>
  <si>
    <t>SQS 307/308</t>
  </si>
  <si>
    <t>João Batista Castro dos Anjos</t>
  </si>
  <si>
    <t>Vicentina Virginia de Araujo</t>
  </si>
  <si>
    <t xml:space="preserve">SEDESTMIDH </t>
  </si>
  <si>
    <t>Maria das Dores A de Farias</t>
  </si>
  <si>
    <t>Thais Evene de Souza Mendes</t>
  </si>
  <si>
    <t>LUZIA DA CONCEIÇÃO FARIAS CRUZ</t>
  </si>
  <si>
    <t>Adeilton Marcos Hilario Ferreira</t>
  </si>
  <si>
    <t>Lilia Souza Ribeiro</t>
  </si>
  <si>
    <t>REAL JG SERVIÇOS GERAIS EIRELI</t>
  </si>
  <si>
    <t>Unidade de Semi Liberdade de Santa Maria.</t>
  </si>
  <si>
    <t>EVA FREIRE DE ANDRADE</t>
  </si>
  <si>
    <t>Vanderli Lopes da Silva</t>
  </si>
  <si>
    <t>Taciane de Sousa Ribeiro Bagma</t>
  </si>
  <si>
    <t>26.15</t>
  </si>
  <si>
    <t>Edilberto Almeida Camilo Filho</t>
  </si>
  <si>
    <t>Edilsa de Souza Brandão</t>
  </si>
  <si>
    <t>Darlei Galdino do Nascimento</t>
  </si>
  <si>
    <t>ALAIDE DA COSTA PASSOS</t>
  </si>
  <si>
    <t>Conselho Tutelar Ceilândia II</t>
  </si>
  <si>
    <t>06.44</t>
  </si>
  <si>
    <t>QNM 03 - CONJ P LOTE 08 - CEILÂNDIA SUL</t>
  </si>
  <si>
    <t>SIMONE NUNES DO NASCIMENTO</t>
  </si>
  <si>
    <t>George Fernando Santos Lemos</t>
  </si>
  <si>
    <t>Jussara Pereira da Silva</t>
  </si>
  <si>
    <t>Eberson Gonçalves dos Santos Araújo</t>
  </si>
  <si>
    <t>Paulo Cesar Rodrigues da Glória</t>
  </si>
  <si>
    <t>Simone Teixeira de Souza</t>
  </si>
  <si>
    <t xml:space="preserve">Ludmila Bras da Silva </t>
  </si>
  <si>
    <t>Ademir de Souza Santos</t>
  </si>
  <si>
    <t>Totes Alves da Silva</t>
  </si>
  <si>
    <t>Maria Antonia Alves de Souza</t>
  </si>
  <si>
    <t>Maria Iris Gonçalves de Oliveira</t>
  </si>
  <si>
    <t>Maria da Solidade F dos Santos</t>
  </si>
  <si>
    <t>Marileide Cerqueira Lopes</t>
  </si>
  <si>
    <t>GREYCIELEN IVONIKA DA SILVA</t>
  </si>
  <si>
    <t>JOSELITA ALVES DE CARVALHO</t>
  </si>
  <si>
    <t>Adilza Maria de Souza</t>
  </si>
  <si>
    <t>Francineide Vieira Lins</t>
  </si>
  <si>
    <t>Sonia Maria Oliveira Silva</t>
  </si>
  <si>
    <t>Maria das Graças Sousa</t>
  </si>
  <si>
    <t>Endel Filipe da Silva Valentin</t>
  </si>
  <si>
    <t>Andreia Da Conceição Magalhães</t>
  </si>
  <si>
    <t>CPF</t>
  </si>
  <si>
    <t>018.581.881-13</t>
  </si>
  <si>
    <t>052.474.601-03</t>
  </si>
  <si>
    <t>010.168.471-14</t>
  </si>
  <si>
    <t>417.823.641-53</t>
  </si>
  <si>
    <t>953.968.885-04</t>
  </si>
  <si>
    <t>536.619.901-87</t>
  </si>
  <si>
    <t>003.807.431-16</t>
  </si>
  <si>
    <t>428.307.101-34</t>
  </si>
  <si>
    <t>972.437.441-68</t>
  </si>
  <si>
    <t>033.855.711-38</t>
  </si>
  <si>
    <t>860.902.241-20</t>
  </si>
  <si>
    <t>026.974.951-63</t>
  </si>
  <si>
    <t>029.653.571-06</t>
  </si>
  <si>
    <t>723.138.541-91</t>
  </si>
  <si>
    <t>001.169.593-55</t>
  </si>
  <si>
    <t>655.406.113-49</t>
  </si>
  <si>
    <t>708.116.011-53</t>
  </si>
  <si>
    <t>033.640.401-84</t>
  </si>
  <si>
    <t>Jean Carlos Barbosa dos Passos</t>
  </si>
  <si>
    <t>660.554.073-53</t>
  </si>
  <si>
    <t>024.209.141-55</t>
  </si>
  <si>
    <t>646.198.004-06</t>
  </si>
  <si>
    <t>022.553.621-80</t>
  </si>
  <si>
    <t>015.245.151-08</t>
  </si>
  <si>
    <t>392.373.461-15</t>
  </si>
  <si>
    <t>037.965.538-18</t>
  </si>
  <si>
    <t>007.305.441-09</t>
  </si>
  <si>
    <t>695.327.021-72</t>
  </si>
  <si>
    <t>858.781.381-15</t>
  </si>
  <si>
    <t>033.610.541-09</t>
  </si>
  <si>
    <t>044.281.971-44</t>
  </si>
  <si>
    <t>037.783.561-78</t>
  </si>
  <si>
    <t>022.345.795-70</t>
  </si>
  <si>
    <t>006.608.531-40</t>
  </si>
  <si>
    <t>400.567.161-68</t>
  </si>
  <si>
    <t>455.417.361-53</t>
  </si>
  <si>
    <t>031.438.111-29</t>
  </si>
  <si>
    <t>024.365.161-97</t>
  </si>
  <si>
    <t>050.226.761-50</t>
  </si>
  <si>
    <t>026.589.491-38</t>
  </si>
  <si>
    <t>359.163.201-59</t>
  </si>
  <si>
    <t>314.767.671-49</t>
  </si>
  <si>
    <t>578.761.341-49</t>
  </si>
  <si>
    <t>787.096.954-00</t>
  </si>
  <si>
    <t>2226.644.671-15</t>
  </si>
  <si>
    <t>994.921.641-91</t>
  </si>
  <si>
    <t>601.809.271-91</t>
  </si>
  <si>
    <t>314.834.701-30</t>
  </si>
  <si>
    <t>557.867.821-15</t>
  </si>
  <si>
    <t>664.919.405-00</t>
  </si>
  <si>
    <t>146.708.661-15</t>
  </si>
  <si>
    <t>701.391.801-68</t>
  </si>
  <si>
    <t>029.669.404-50</t>
  </si>
  <si>
    <t>006.186.131-61</t>
  </si>
  <si>
    <t>240.164.111-49</t>
  </si>
  <si>
    <t>371.685.921-49</t>
  </si>
  <si>
    <t>009.302.041-40</t>
  </si>
  <si>
    <t>031.851.561-02</t>
  </si>
  <si>
    <t>473.814.441-04</t>
  </si>
  <si>
    <t>028.817.863-75</t>
  </si>
  <si>
    <t>670.012.461-15</t>
  </si>
  <si>
    <t>017.558.333-18</t>
  </si>
  <si>
    <t>699.646.611-34</t>
  </si>
  <si>
    <t>339.858.201-04</t>
  </si>
  <si>
    <t>666.699.283-00</t>
  </si>
  <si>
    <t>032.338.641-59</t>
  </si>
  <si>
    <t>468.212.601-68</t>
  </si>
  <si>
    <t>828.186.811-20</t>
  </si>
  <si>
    <t>358.829.131-87</t>
  </si>
  <si>
    <t>939.764.401-49</t>
  </si>
  <si>
    <t>112.840.416-89</t>
  </si>
  <si>
    <t>270.898.861-15</t>
  </si>
  <si>
    <t>027.262.791-71</t>
  </si>
  <si>
    <t>900.392.891-68</t>
  </si>
  <si>
    <t>606.780.381-04</t>
  </si>
  <si>
    <t>801.543.791-15</t>
  </si>
  <si>
    <t>055.126.861-19</t>
  </si>
  <si>
    <t>344.306.951-72</t>
  </si>
  <si>
    <t>890.597.861-49</t>
  </si>
  <si>
    <t>026.765.171-63</t>
  </si>
  <si>
    <t>658.613.371-87</t>
  </si>
  <si>
    <t>712.159.641-53</t>
  </si>
  <si>
    <t>019.690.311-40</t>
  </si>
  <si>
    <t>844.699.191-87</t>
  </si>
  <si>
    <t>029.928.663-00</t>
  </si>
  <si>
    <t>114.686.701-82</t>
  </si>
  <si>
    <t>854.400.001-00</t>
  </si>
  <si>
    <t>619.425.531-53</t>
  </si>
  <si>
    <t>643.840.686-97</t>
  </si>
  <si>
    <t>106.166.738-33</t>
  </si>
  <si>
    <t>636.266.831-68</t>
  </si>
  <si>
    <t>816.538.081-87</t>
  </si>
  <si>
    <t>342.571.283-72</t>
  </si>
  <si>
    <t>523.788.451-20</t>
  </si>
  <si>
    <t>110.922.026-05</t>
  </si>
  <si>
    <t>802.579.681-72</t>
  </si>
  <si>
    <t>029.823.601-01</t>
  </si>
  <si>
    <t>027.430.641-70</t>
  </si>
  <si>
    <t>461.500.211-49</t>
  </si>
  <si>
    <t>933.338.201-10</t>
  </si>
  <si>
    <t>910.395.681-49</t>
  </si>
  <si>
    <t>847.230.251-20</t>
  </si>
  <si>
    <t>004.194.831-95</t>
  </si>
  <si>
    <t>010.209.361-00</t>
  </si>
  <si>
    <t>490.627.601-63</t>
  </si>
  <si>
    <t>552.780.512-91</t>
  </si>
  <si>
    <t>454.972.061-15</t>
  </si>
  <si>
    <t>115.790.797-09</t>
  </si>
  <si>
    <t>259.624.421-72</t>
  </si>
  <si>
    <t>398.227.373-00</t>
  </si>
  <si>
    <t>000.302.801-17</t>
  </si>
  <si>
    <t>386.080.221-68</t>
  </si>
  <si>
    <t>730.068.231-68</t>
  </si>
  <si>
    <t>646.580.231-72</t>
  </si>
  <si>
    <t>696.296.681-49</t>
  </si>
  <si>
    <t>823.436.321-20</t>
  </si>
  <si>
    <t>539.627.961-34</t>
  </si>
  <si>
    <t>ELAIME ALVES RODRIGUES</t>
  </si>
  <si>
    <t>470.674.623-04</t>
  </si>
  <si>
    <t>698.186.811-34</t>
  </si>
  <si>
    <t>504.772.691-68</t>
  </si>
  <si>
    <t>901.030.411-68</t>
  </si>
  <si>
    <t>780.591.601-25</t>
  </si>
  <si>
    <t>721.875.221-72</t>
  </si>
  <si>
    <t>599.308.701-30</t>
  </si>
  <si>
    <t>018.867.051-35</t>
  </si>
  <si>
    <t>573.484.801-87</t>
  </si>
  <si>
    <t>034.144.201-12</t>
  </si>
  <si>
    <t>058.332.401-07</t>
  </si>
  <si>
    <t>715.522.271-20</t>
  </si>
  <si>
    <t>878.187.361-15</t>
  </si>
  <si>
    <t>462.281-101-44</t>
  </si>
  <si>
    <t>703.630.484-72</t>
  </si>
  <si>
    <t>825.209.411-20</t>
  </si>
  <si>
    <t>040.024.181-11</t>
  </si>
  <si>
    <t>824.567.551-20</t>
  </si>
  <si>
    <t>711.795.003-00</t>
  </si>
  <si>
    <t>004.250.751-09</t>
  </si>
  <si>
    <t>829.812.483-91</t>
  </si>
  <si>
    <t>042.536.361-95</t>
  </si>
  <si>
    <t>004.154.101-42</t>
  </si>
  <si>
    <t>014.179.261-20</t>
  </si>
  <si>
    <t>646.448.981-04</t>
  </si>
  <si>
    <t>413.562.038-84</t>
  </si>
  <si>
    <t>029.254.201-17</t>
  </si>
  <si>
    <t>916.801.901-72</t>
  </si>
  <si>
    <t>694.847.831-04</t>
  </si>
  <si>
    <t>780.142.391-72</t>
  </si>
  <si>
    <t>882.918.801-82</t>
  </si>
  <si>
    <t>736.4452.141-00</t>
  </si>
  <si>
    <t>646.337.721-04</t>
  </si>
  <si>
    <t>444.097.451-15</t>
  </si>
  <si>
    <t>451.964.003-20</t>
  </si>
  <si>
    <t>021.960.151-80</t>
  </si>
  <si>
    <t>726.187.871-53</t>
  </si>
  <si>
    <t>028.459.921-22</t>
  </si>
  <si>
    <t>787.344-951-34</t>
  </si>
  <si>
    <t>412.108.753-49</t>
  </si>
  <si>
    <t>875.848.911-87</t>
  </si>
  <si>
    <t>041.420.271-66</t>
  </si>
  <si>
    <t>538.601.871-04</t>
  </si>
  <si>
    <t>584.632.511-04</t>
  </si>
  <si>
    <t>635.281.421-20</t>
  </si>
  <si>
    <t>026.800.751-96</t>
  </si>
  <si>
    <t>870.834.341-15</t>
  </si>
  <si>
    <t>417.138.261-00</t>
  </si>
  <si>
    <t>933.173.101-97</t>
  </si>
  <si>
    <t>702.092.781-53</t>
  </si>
  <si>
    <t>Patricia Almeida Teixeira</t>
  </si>
  <si>
    <t>058.776.651-46</t>
  </si>
  <si>
    <t>Paulo Sergio da Silva Ferraz</t>
  </si>
  <si>
    <t>347.432.943-04</t>
  </si>
  <si>
    <t>657.615.291-49</t>
  </si>
  <si>
    <t>Rosvaldo De Lima Rodrigues</t>
  </si>
  <si>
    <t>018.904.473-12</t>
  </si>
  <si>
    <t>Egydaia Mariano Souza Silva</t>
  </si>
  <si>
    <t>359.015.601-59</t>
  </si>
  <si>
    <t>Wenya de Jesus Martins</t>
  </si>
  <si>
    <t>846.285.531-49</t>
  </si>
  <si>
    <t>Maria Augusta Martins Ferreira</t>
  </si>
  <si>
    <t>SCN QUADRA 1 CONJ G LT 1 - ED. ROSSI ESPLANADA BUSINESS</t>
  </si>
  <si>
    <t>ELISANGELA RIBEIRO DA SILVA</t>
  </si>
  <si>
    <t>011.653.001-41</t>
  </si>
  <si>
    <t>Duilio Rodrigues da Silva</t>
  </si>
  <si>
    <t>018.410.871-30</t>
  </si>
  <si>
    <t>Rosa Maria Paula da Silva</t>
  </si>
  <si>
    <t>279.990.171-91</t>
  </si>
  <si>
    <t>Maria Aparecida Sousa Leite</t>
  </si>
  <si>
    <t>989.073.521-00</t>
  </si>
  <si>
    <t>388.413.552-04</t>
  </si>
  <si>
    <t>Igor Monteiro da Conceição</t>
  </si>
  <si>
    <t>055.086.081-92</t>
  </si>
  <si>
    <t>Kevin Campelo Alves</t>
  </si>
  <si>
    <t>057.721.151-03</t>
  </si>
  <si>
    <t>Luciene da Silva Brito</t>
  </si>
  <si>
    <t>588.631.844-53</t>
  </si>
  <si>
    <t>Claudio Antonio de Abreu</t>
  </si>
  <si>
    <t>918.070.001-25</t>
  </si>
  <si>
    <t>Joselia Rosario Reis</t>
  </si>
  <si>
    <t>960.624.791-00</t>
  </si>
  <si>
    <t>encarregado</t>
  </si>
  <si>
    <t>06.33</t>
  </si>
  <si>
    <t>SEMILIBERDADE CEILÂNDIA</t>
  </si>
  <si>
    <t>QSD 25 AE - TAGUATINGA SUL</t>
  </si>
  <si>
    <t>Viviane Lacerda Felipe</t>
  </si>
  <si>
    <t>002.734.261-17</t>
  </si>
  <si>
    <t>Cleonice Marques Pinheiro</t>
  </si>
  <si>
    <t>887.382.561-34</t>
  </si>
  <si>
    <t>Cleide Gouveia de Alencar</t>
  </si>
  <si>
    <t>003.112.175-67</t>
  </si>
  <si>
    <t>Marciano Pereira dos Santos</t>
  </si>
  <si>
    <t>016.326.861-47</t>
  </si>
  <si>
    <t>Marly Aparecida Guedes de Morais</t>
  </si>
  <si>
    <t>004.531.721-64</t>
  </si>
  <si>
    <t>Ana Paula Fialho Brito</t>
  </si>
  <si>
    <t>578.760.371-00</t>
  </si>
  <si>
    <t>Marcos Venicius Cunha Costa</t>
  </si>
  <si>
    <t>224.998.222-87</t>
  </si>
  <si>
    <t>Nicassia Alves Machado Marques</t>
  </si>
  <si>
    <t>036.142.561-97</t>
  </si>
  <si>
    <t>Josiel Costa da Silva</t>
  </si>
  <si>
    <t>033.468.471-44</t>
  </si>
  <si>
    <t>Ivoneide Barbosa dos Santos</t>
  </si>
  <si>
    <t>Suzana Carla Oliveira de Araujo</t>
  </si>
  <si>
    <t>854.752.701-04</t>
  </si>
  <si>
    <t>Raimunda da Silva Teixeira</t>
  </si>
  <si>
    <t>358.313.241-68</t>
  </si>
  <si>
    <t>Lucelia Quinta de Brito</t>
  </si>
  <si>
    <t>900.224.751-68</t>
  </si>
  <si>
    <t>Elaine Alves Souza</t>
  </si>
  <si>
    <t>722.460.651-00</t>
  </si>
  <si>
    <t>Weslei Pereira Dias</t>
  </si>
  <si>
    <t>034.811.201-76</t>
  </si>
  <si>
    <t>André de Moraes</t>
  </si>
  <si>
    <t>049.499.231-02</t>
  </si>
  <si>
    <t>Sonia da Silva Assunção Alves</t>
  </si>
  <si>
    <t>Jose Raimundo do Nascimento</t>
  </si>
  <si>
    <t>047.972.793-70</t>
  </si>
  <si>
    <t>Manoel da Cruz de Sousa e Silva</t>
  </si>
  <si>
    <t>498.814.773-87</t>
  </si>
  <si>
    <t>Antonia de Maria Sousa da Silva</t>
  </si>
  <si>
    <t>050.732.653-94</t>
  </si>
  <si>
    <t>Valeria da Penha Teodoro</t>
  </si>
  <si>
    <t>812.116.941-00</t>
  </si>
  <si>
    <t>Betina de Oliveira França Silva</t>
  </si>
  <si>
    <t>872.801.911-34</t>
  </si>
  <si>
    <t>SCN, Quadra 01, Bloco D</t>
  </si>
  <si>
    <t>Agência do Trabalhor - Galeria Oeste</t>
  </si>
  <si>
    <t>Edgar Oliveira Cassol Filho</t>
  </si>
  <si>
    <t>736.262.361-53</t>
  </si>
  <si>
    <t>Ingredi Kelly Araujo Cardoso</t>
  </si>
  <si>
    <t>020.293.501-92</t>
  </si>
  <si>
    <t>Icaro Pereira dos Santos</t>
  </si>
  <si>
    <t>057.619.251-17</t>
  </si>
  <si>
    <t>Aparecida Mateus Batista</t>
  </si>
  <si>
    <t>034.864.581-96</t>
  </si>
  <si>
    <t>Etiene Prazeres Cruz</t>
  </si>
  <si>
    <t>010.504.981-60</t>
  </si>
  <si>
    <t>Jessilene da Silva Rios Felix</t>
  </si>
  <si>
    <t>606.814.621-91</t>
  </si>
  <si>
    <t>Raimunda Aparecida Rodrigues</t>
  </si>
  <si>
    <t>494.932.481-00</t>
  </si>
  <si>
    <t>Arminda de Fátima</t>
  </si>
  <si>
    <t>274.081.911-00</t>
  </si>
  <si>
    <t>Luzia da Silva Santos</t>
  </si>
  <si>
    <t>018.890.721-17</t>
  </si>
  <si>
    <t>Sara Cardoso Silva</t>
  </si>
  <si>
    <t>024.740.971-55</t>
  </si>
  <si>
    <t>Cristhianne Aparecida de Cirqueira</t>
  </si>
  <si>
    <t>539.097.391-72</t>
  </si>
  <si>
    <t>Genilda de Sousa Barros</t>
  </si>
  <si>
    <t>579.836.231-00</t>
  </si>
  <si>
    <t>Tatiana Andrea De O. Barbosa</t>
  </si>
  <si>
    <t>792.821.481-49</t>
  </si>
  <si>
    <t>Laurice Freitas de Oliveira</t>
  </si>
  <si>
    <t>635.393.491-20</t>
  </si>
  <si>
    <t>Poliana Mattusak de Sousa</t>
  </si>
  <si>
    <t>119.853.986-65</t>
  </si>
  <si>
    <t xml:space="preserve">Maria Nascimento Prazeres </t>
  </si>
  <si>
    <t>646.323.345-53</t>
  </si>
  <si>
    <t>KELSON DE SOUSA DA SILVA</t>
  </si>
  <si>
    <t>016.740.541-14</t>
  </si>
  <si>
    <t>Felipe Ribeiro de Oliveira</t>
  </si>
  <si>
    <t>025.314.741-20</t>
  </si>
  <si>
    <t>Orioval Machado de Assunção</t>
  </si>
  <si>
    <t>350.575.801-91</t>
  </si>
  <si>
    <t>Sergio Carlos Teles Cortês</t>
  </si>
  <si>
    <t>111.215.127-39</t>
  </si>
  <si>
    <t>Iraides Pereira dos Santos</t>
  </si>
  <si>
    <t>602.859.151-34</t>
  </si>
  <si>
    <t>Gilenia Sousa Santos</t>
  </si>
  <si>
    <t>325.561.068-08</t>
  </si>
  <si>
    <t>Alcenir Carlos Moreira</t>
  </si>
  <si>
    <t>635.186.601-14</t>
  </si>
  <si>
    <t>Francisca Alves Pinho</t>
  </si>
  <si>
    <t>468.165.501-53</t>
  </si>
  <si>
    <t>049.035.651-65</t>
  </si>
  <si>
    <t>Erica Silva Souza</t>
  </si>
  <si>
    <t>Eriene Campos da Silva</t>
  </si>
  <si>
    <t>061.473.655-25</t>
  </si>
  <si>
    <t>Fernanda Lopes Aguiar</t>
  </si>
  <si>
    <t>957.964.521-34</t>
  </si>
  <si>
    <t>Período: 01 A 31/03/2019</t>
  </si>
  <si>
    <t>SEJUS - Nucleo do Provítima em Planaltina</t>
  </si>
  <si>
    <t>Forúm Desembargador Lúcio Batista Arantes - Setor Administrativo de Planaltina</t>
  </si>
  <si>
    <t xml:space="preserve">Jaqueline de Sousa Neto </t>
  </si>
  <si>
    <t>932.513.601-59</t>
  </si>
  <si>
    <t>Madalena Pereira Brito</t>
  </si>
  <si>
    <t>878.194.651-15</t>
  </si>
  <si>
    <t>08.07</t>
  </si>
  <si>
    <t xml:space="preserve">NAJ DEFENSORIA DA MULHER   </t>
  </si>
  <si>
    <t>FÓRUM - Setor de Múltiplas Atividades Sul - Trecho 03, lt 4/6.bl 4 - térreo</t>
  </si>
  <si>
    <t>Aparecida Gomes de Melo</t>
  </si>
  <si>
    <t>573.781.931-00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</si>
</sst>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-[$R$-416]\ * #,##0.00_-;\-[$R$-416]\ * #,##0.00_-;_-[$R$-416]\ * &quot;-&quot;??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rgb="FF000000"/>
      <name val="Arial"/>
      <family val="2"/>
    </font>
    <font>
      <sz val="9"/>
      <color rgb="FF000000"/>
      <name val="Calibri"/>
      <family val="2"/>
    </font>
    <font>
      <sz val="11"/>
      <name val="Times New Roman"/>
      <family val="1"/>
    </font>
    <font>
      <b/>
      <sz val="9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1" fillId="6" borderId="0" xfId="0" applyFont="1" applyFill="1"/>
    <xf numFmtId="44" fontId="3" fillId="6" borderId="1" xfId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right" vertical="center" wrapText="1"/>
    </xf>
    <xf numFmtId="0" fontId="7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4" fillId="6" borderId="0" xfId="0" applyFont="1" applyFill="1"/>
    <xf numFmtId="0" fontId="0" fillId="0" borderId="0" xfId="0" applyBorder="1" applyAlignment="1">
      <alignment horizontal="left"/>
    </xf>
    <xf numFmtId="0" fontId="0" fillId="0" borderId="7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0" fontId="11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left" vertical="center" wrapText="1"/>
    </xf>
    <xf numFmtId="44" fontId="11" fillId="7" borderId="1" xfId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44" fontId="11" fillId="7" borderId="1" xfId="0" applyNumberFormat="1" applyFont="1" applyFill="1" applyBorder="1" applyAlignment="1">
      <alignment horizontal="center" vertical="center" wrapText="1"/>
    </xf>
    <xf numFmtId="164" fontId="14" fillId="6" borderId="0" xfId="0" applyNumberFormat="1" applyFont="1" applyFill="1" applyBorder="1" applyAlignment="1">
      <alignment horizontal="center" vertical="center" wrapText="1"/>
    </xf>
    <xf numFmtId="44" fontId="0" fillId="0" borderId="0" xfId="0" applyNumberFormat="1" applyBorder="1"/>
    <xf numFmtId="0" fontId="0" fillId="6" borderId="0" xfId="0" applyFill="1" applyBorder="1"/>
    <xf numFmtId="43" fontId="0" fillId="0" borderId="0" xfId="0" applyNumberFormat="1" applyBorder="1"/>
    <xf numFmtId="44" fontId="0" fillId="0" borderId="0" xfId="1" applyFont="1" applyBorder="1"/>
    <xf numFmtId="44" fontId="4" fillId="5" borderId="0" xfId="0" applyNumberFormat="1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vertical="center" wrapText="1"/>
    </xf>
    <xf numFmtId="44" fontId="0" fillId="6" borderId="0" xfId="0" applyNumberFormat="1" applyFill="1"/>
    <xf numFmtId="0" fontId="0" fillId="6" borderId="0" xfId="0" applyFill="1" applyBorder="1" applyAlignment="1">
      <alignment horizontal="center"/>
    </xf>
    <xf numFmtId="0" fontId="0" fillId="6" borderId="2" xfId="0" applyFont="1" applyFill="1" applyBorder="1" applyAlignment="1"/>
    <xf numFmtId="165" fontId="0" fillId="0" borderId="0" xfId="0" applyNumberFormat="1"/>
    <xf numFmtId="0" fontId="0" fillId="6" borderId="2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0" fillId="6" borderId="0" xfId="0" applyFont="1" applyFill="1"/>
    <xf numFmtId="0" fontId="1" fillId="6" borderId="0" xfId="0" applyFont="1" applyFill="1" applyAlignment="1">
      <alignment horizontal="center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15" fillId="7" borderId="1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left"/>
    </xf>
    <xf numFmtId="0" fontId="0" fillId="6" borderId="0" xfId="0" applyFill="1" applyAlignment="1">
      <alignment vertical="center"/>
    </xf>
    <xf numFmtId="0" fontId="15" fillId="7" borderId="1" xfId="0" applyFont="1" applyFill="1" applyBorder="1" applyAlignment="1">
      <alignment horizontal="left" vertical="center"/>
    </xf>
    <xf numFmtId="0" fontId="15" fillId="7" borderId="1" xfId="0" applyFont="1" applyFill="1" applyBorder="1" applyAlignment="1">
      <alignment horizontal="left" vertical="center" wrapText="1"/>
    </xf>
    <xf numFmtId="0" fontId="16" fillId="6" borderId="2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0" fillId="6" borderId="2" xfId="0" applyFont="1" applyFill="1" applyBorder="1" applyAlignment="1">
      <alignment horizontal="left"/>
    </xf>
    <xf numFmtId="0" fontId="17" fillId="7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left" vertical="center" wrapText="1"/>
    </xf>
    <xf numFmtId="44" fontId="17" fillId="7" borderId="1" xfId="0" applyNumberFormat="1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44" fontId="16" fillId="6" borderId="1" xfId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center" vertical="center" wrapText="1"/>
    </xf>
    <xf numFmtId="44" fontId="17" fillId="4" borderId="1" xfId="0" applyNumberFormat="1" applyFont="1" applyFill="1" applyBorder="1" applyAlignment="1">
      <alignment horizontal="center" vertical="center" wrapText="1"/>
    </xf>
    <xf numFmtId="44" fontId="0" fillId="0" borderId="0" xfId="0" applyNumberFormat="1"/>
    <xf numFmtId="0" fontId="0" fillId="6" borderId="2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6" borderId="1" xfId="0" applyFill="1" applyBorder="1" applyAlignment="1"/>
    <xf numFmtId="0" fontId="0" fillId="6" borderId="1" xfId="0" applyFont="1" applyFill="1" applyBorder="1" applyAlignment="1"/>
    <xf numFmtId="0" fontId="8" fillId="6" borderId="1" xfId="0" applyFont="1" applyFill="1" applyBorder="1" applyAlignment="1"/>
    <xf numFmtId="0" fontId="7" fillId="6" borderId="1" xfId="0" applyFont="1" applyFill="1" applyBorder="1" applyAlignment="1"/>
    <xf numFmtId="0" fontId="0" fillId="6" borderId="1" xfId="0" applyFont="1" applyFill="1" applyBorder="1" applyAlignment="1">
      <alignment vertical="center"/>
    </xf>
    <xf numFmtId="0" fontId="0" fillId="6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left"/>
    </xf>
    <xf numFmtId="0" fontId="7" fillId="6" borderId="1" xfId="0" applyFont="1" applyFill="1" applyBorder="1" applyAlignment="1">
      <alignment horizontal="left"/>
    </xf>
    <xf numFmtId="0" fontId="16" fillId="6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 wrapText="1"/>
    </xf>
    <xf numFmtId="0" fontId="18" fillId="6" borderId="1" xfId="0" applyFont="1" applyFill="1" applyBorder="1" applyAlignment="1"/>
    <xf numFmtId="0" fontId="12" fillId="6" borderId="1" xfId="0" applyFont="1" applyFill="1" applyBorder="1" applyAlignment="1">
      <alignment vertical="center" wrapText="1"/>
    </xf>
    <xf numFmtId="0" fontId="2" fillId="6" borderId="2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 wrapText="1"/>
    </xf>
    <xf numFmtId="0" fontId="2" fillId="6" borderId="4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1" xfId="0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13" fillId="6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49" fontId="0" fillId="6" borderId="0" xfId="0" applyNumberFormat="1" applyFill="1"/>
    <xf numFmtId="1" fontId="2" fillId="4" borderId="1" xfId="1" applyNumberFormat="1" applyFont="1" applyFill="1" applyBorder="1" applyAlignment="1">
      <alignment horizontal="center" vertical="center" wrapText="1"/>
    </xf>
    <xf numFmtId="0" fontId="0" fillId="6" borderId="0" xfId="0" applyFont="1" applyFill="1" applyBorder="1" applyAlignment="1"/>
    <xf numFmtId="0" fontId="0" fillId="6" borderId="0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left" vertical="center" wrapText="1"/>
    </xf>
    <xf numFmtId="0" fontId="17" fillId="6" borderId="3" xfId="0" applyFont="1" applyFill="1" applyBorder="1" applyAlignment="1">
      <alignment horizontal="left" vertical="center" wrapText="1"/>
    </xf>
    <xf numFmtId="0" fontId="17" fillId="6" borderId="4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87"/>
  <sheetViews>
    <sheetView tabSelected="1" view="pageBreakPreview" topLeftCell="A332" zoomScale="79" zoomScaleNormal="80" zoomScaleSheetLayoutView="79" workbookViewId="0">
      <selection activeCell="B352" sqref="B352"/>
    </sheetView>
  </sheetViews>
  <sheetFormatPr defaultRowHeight="15" x14ac:dyDescent="0.25"/>
  <cols>
    <col min="2" max="2" width="57.28515625" customWidth="1"/>
    <col min="3" max="3" width="24.85546875" style="96" customWidth="1"/>
    <col min="4" max="4" width="6.28515625" customWidth="1"/>
    <col min="5" max="5" width="67.7109375" customWidth="1"/>
    <col min="6" max="6" width="12.5703125" customWidth="1"/>
    <col min="7" max="7" width="5.7109375" customWidth="1"/>
    <col min="8" max="9" width="7.28515625" customWidth="1"/>
    <col min="10" max="10" width="6.28515625" customWidth="1"/>
    <col min="11" max="12" width="5.42578125" customWidth="1"/>
    <col min="13" max="13" width="6.7109375" bestFit="1" customWidth="1"/>
    <col min="14" max="14" width="8.7109375" customWidth="1"/>
    <col min="15" max="15" width="18.42578125" customWidth="1"/>
    <col min="16" max="16" width="16" customWidth="1"/>
    <col min="17" max="17" width="15" bestFit="1" customWidth="1"/>
    <col min="18" max="18" width="11.85546875" bestFit="1" customWidth="1"/>
    <col min="19" max="19" width="16" customWidth="1"/>
    <col min="20" max="20" width="13.85546875" bestFit="1" customWidth="1"/>
    <col min="22" max="22" width="10.28515625" bestFit="1" customWidth="1"/>
  </cols>
  <sheetData>
    <row r="1" spans="1:15" ht="18.75" x14ac:dyDescent="0.3">
      <c r="A1" s="130" t="s">
        <v>171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</row>
    <row r="2" spans="1:15" ht="18.75" x14ac:dyDescent="0.3">
      <c r="A2" s="130" t="s">
        <v>457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</row>
    <row r="3" spans="1:15" ht="18.75" x14ac:dyDescent="0.3">
      <c r="A3" s="130" t="s">
        <v>86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</row>
    <row r="4" spans="1:15" ht="18.75" x14ac:dyDescent="0.3">
      <c r="A4" s="130" t="s">
        <v>87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</row>
    <row r="5" spans="1:15" ht="18.75" x14ac:dyDescent="0.3">
      <c r="A5" s="62"/>
      <c r="B5" s="62"/>
      <c r="C5" s="78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</row>
    <row r="6" spans="1:15" ht="18.75" x14ac:dyDescent="0.3">
      <c r="A6" s="130" t="s">
        <v>167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1:15" ht="18.75" x14ac:dyDescent="0.3">
      <c r="A7" s="62"/>
      <c r="B7" s="62"/>
      <c r="C7" s="78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</row>
    <row r="8" spans="1:15" ht="43.9" customHeight="1" x14ac:dyDescent="0.25">
      <c r="A8" s="131" t="s">
        <v>168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</row>
    <row r="9" spans="1:15" ht="18.75" customHeight="1" x14ac:dyDescent="0.25">
      <c r="A9" s="132" t="s">
        <v>794</v>
      </c>
      <c r="B9" s="132"/>
      <c r="C9" s="95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</row>
    <row r="10" spans="1:15" ht="16.5" customHeight="1" x14ac:dyDescent="0.25"/>
    <row r="11" spans="1:15" ht="128.25" customHeight="1" x14ac:dyDescent="0.25">
      <c r="A11" s="4" t="s">
        <v>88</v>
      </c>
      <c r="B11" s="3" t="s">
        <v>0</v>
      </c>
      <c r="C11" s="3" t="s">
        <v>491</v>
      </c>
      <c r="D11" s="4" t="s">
        <v>1</v>
      </c>
      <c r="E11" s="3" t="s">
        <v>2</v>
      </c>
      <c r="F11" s="5" t="s">
        <v>435</v>
      </c>
      <c r="G11" s="5" t="s">
        <v>444</v>
      </c>
      <c r="H11" s="5" t="s">
        <v>436</v>
      </c>
      <c r="I11" s="5" t="s">
        <v>445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89</v>
      </c>
    </row>
    <row r="12" spans="1:15" x14ac:dyDescent="0.25">
      <c r="A12" s="133" t="s">
        <v>337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</row>
    <row r="13" spans="1:15" s="15" customFormat="1" x14ac:dyDescent="0.25">
      <c r="A13" s="21" t="s">
        <v>92</v>
      </c>
      <c r="B13" s="22" t="s">
        <v>8</v>
      </c>
      <c r="C13" s="21"/>
      <c r="D13" s="21" t="s">
        <v>9</v>
      </c>
      <c r="E13" s="22" t="s">
        <v>10</v>
      </c>
      <c r="F13" s="21">
        <f>SUM(F14:F23)</f>
        <v>7</v>
      </c>
      <c r="G13" s="21">
        <f t="shared" ref="G13:N13" si="0">SUM(G14:G23)</f>
        <v>0</v>
      </c>
      <c r="H13" s="21">
        <f t="shared" si="0"/>
        <v>1</v>
      </c>
      <c r="I13" s="21">
        <f t="shared" si="0"/>
        <v>0</v>
      </c>
      <c r="J13" s="21">
        <f t="shared" si="0"/>
        <v>0</v>
      </c>
      <c r="K13" s="21">
        <f t="shared" si="0"/>
        <v>0</v>
      </c>
      <c r="L13" s="21">
        <f t="shared" si="0"/>
        <v>1</v>
      </c>
      <c r="M13" s="21">
        <f t="shared" si="0"/>
        <v>0</v>
      </c>
      <c r="N13" s="21">
        <f t="shared" si="0"/>
        <v>0</v>
      </c>
      <c r="O13" s="23">
        <f>SUM(O14:O23)</f>
        <v>37004.28</v>
      </c>
    </row>
    <row r="14" spans="1:15" s="15" customFormat="1" x14ac:dyDescent="0.25">
      <c r="A14" s="13" t="s">
        <v>1</v>
      </c>
      <c r="B14" s="113" t="s">
        <v>90</v>
      </c>
      <c r="C14" s="114"/>
      <c r="D14" s="114"/>
      <c r="E14" s="115"/>
      <c r="F14" s="13"/>
      <c r="G14" s="13"/>
      <c r="H14" s="13"/>
      <c r="I14" s="13"/>
      <c r="J14" s="13"/>
      <c r="K14" s="13"/>
      <c r="L14" s="13"/>
      <c r="M14" s="13"/>
      <c r="N14" s="13"/>
      <c r="O14" s="16"/>
    </row>
    <row r="15" spans="1:15" s="2" customFormat="1" x14ac:dyDescent="0.25">
      <c r="A15" s="12" t="s">
        <v>9</v>
      </c>
      <c r="B15" s="80" t="s">
        <v>425</v>
      </c>
      <c r="C15" s="97" t="s">
        <v>492</v>
      </c>
      <c r="D15" s="80"/>
      <c r="E15" s="80"/>
      <c r="F15" s="13">
        <v>1</v>
      </c>
      <c r="G15" s="13"/>
      <c r="H15" s="13"/>
      <c r="I15" s="13"/>
      <c r="J15" s="13"/>
      <c r="K15" s="13"/>
      <c r="L15" s="13"/>
      <c r="M15" s="13"/>
      <c r="N15" s="13"/>
      <c r="O15" s="16">
        <v>3889.41</v>
      </c>
    </row>
    <row r="16" spans="1:15" s="2" customFormat="1" x14ac:dyDescent="0.25">
      <c r="A16" s="12" t="s">
        <v>9</v>
      </c>
      <c r="B16" s="81" t="s">
        <v>455</v>
      </c>
      <c r="C16" s="85" t="s">
        <v>493</v>
      </c>
      <c r="D16" s="81"/>
      <c r="E16" s="81"/>
      <c r="F16" s="13">
        <v>1</v>
      </c>
      <c r="G16" s="13"/>
      <c r="H16" s="13"/>
      <c r="I16" s="13"/>
      <c r="J16" s="13"/>
      <c r="K16" s="13"/>
      <c r="L16" s="13"/>
      <c r="M16" s="13"/>
      <c r="N16" s="13"/>
      <c r="O16" s="16">
        <v>3889.41</v>
      </c>
    </row>
    <row r="17" spans="1:15" s="2" customFormat="1" x14ac:dyDescent="0.25">
      <c r="A17" s="12" t="s">
        <v>9</v>
      </c>
      <c r="B17" s="80" t="s">
        <v>754</v>
      </c>
      <c r="C17" s="97" t="s">
        <v>755</v>
      </c>
      <c r="D17" s="80"/>
      <c r="E17" s="80"/>
      <c r="F17" s="13">
        <v>1</v>
      </c>
      <c r="G17" s="13"/>
      <c r="H17" s="13"/>
      <c r="I17" s="13"/>
      <c r="J17" s="13"/>
      <c r="K17" s="13"/>
      <c r="L17" s="13"/>
      <c r="M17" s="13"/>
      <c r="N17" s="13"/>
      <c r="O17" s="16">
        <v>3889.41</v>
      </c>
    </row>
    <row r="18" spans="1:15" s="2" customFormat="1" x14ac:dyDescent="0.25">
      <c r="A18" s="12" t="s">
        <v>9</v>
      </c>
      <c r="B18" s="80" t="s">
        <v>91</v>
      </c>
      <c r="C18" s="97" t="s">
        <v>494</v>
      </c>
      <c r="D18" s="80"/>
      <c r="E18" s="80"/>
      <c r="F18" s="13">
        <v>1</v>
      </c>
      <c r="G18" s="13"/>
      <c r="H18" s="13"/>
      <c r="I18" s="13"/>
      <c r="J18" s="13"/>
      <c r="K18" s="13"/>
      <c r="L18" s="13"/>
      <c r="M18" s="13"/>
      <c r="N18" s="13"/>
      <c r="O18" s="16">
        <v>3889.41</v>
      </c>
    </row>
    <row r="19" spans="1:15" s="2" customFormat="1" ht="15" customHeight="1" x14ac:dyDescent="0.25">
      <c r="A19" s="12" t="s">
        <v>9</v>
      </c>
      <c r="B19" s="80" t="s">
        <v>671</v>
      </c>
      <c r="C19" s="97" t="s">
        <v>495</v>
      </c>
      <c r="D19" s="80"/>
      <c r="E19" s="80"/>
      <c r="F19" s="13"/>
      <c r="G19" s="13"/>
      <c r="H19" s="13"/>
      <c r="I19" s="13"/>
      <c r="J19" s="13"/>
      <c r="K19" s="13"/>
      <c r="L19" s="13">
        <v>1</v>
      </c>
      <c r="M19" s="13"/>
      <c r="N19" s="13"/>
      <c r="O19" s="16">
        <v>5843.35</v>
      </c>
    </row>
    <row r="20" spans="1:15" s="2" customFormat="1" x14ac:dyDescent="0.25">
      <c r="A20" s="12" t="s">
        <v>9</v>
      </c>
      <c r="B20" s="80" t="s">
        <v>756</v>
      </c>
      <c r="C20" s="97" t="s">
        <v>757</v>
      </c>
      <c r="D20" s="80"/>
      <c r="E20" s="80"/>
      <c r="F20" s="13">
        <v>1</v>
      </c>
      <c r="G20" s="13"/>
      <c r="H20" s="13"/>
      <c r="I20" s="13"/>
      <c r="J20" s="13"/>
      <c r="K20" s="13"/>
      <c r="L20" s="13"/>
      <c r="M20" s="13"/>
      <c r="N20" s="13"/>
      <c r="O20" s="16">
        <v>3889.41</v>
      </c>
    </row>
    <row r="21" spans="1:15" s="2" customFormat="1" x14ac:dyDescent="0.25">
      <c r="A21" s="12" t="s">
        <v>9</v>
      </c>
      <c r="B21" s="80" t="s">
        <v>673</v>
      </c>
      <c r="C21" s="97" t="s">
        <v>674</v>
      </c>
      <c r="D21" s="80"/>
      <c r="E21" s="80"/>
      <c r="F21" s="13">
        <v>1</v>
      </c>
      <c r="G21" s="13"/>
      <c r="H21" s="13"/>
      <c r="I21" s="13"/>
      <c r="J21" s="13"/>
      <c r="K21" s="13"/>
      <c r="L21" s="13"/>
      <c r="M21" s="13"/>
      <c r="N21" s="13"/>
      <c r="O21" s="16">
        <v>3889.41</v>
      </c>
    </row>
    <row r="22" spans="1:15" s="2" customFormat="1" x14ac:dyDescent="0.25">
      <c r="A22" s="12" t="s">
        <v>9</v>
      </c>
      <c r="B22" s="80" t="s">
        <v>367</v>
      </c>
      <c r="C22" s="97" t="s">
        <v>496</v>
      </c>
      <c r="D22" s="80"/>
      <c r="E22" s="80"/>
      <c r="F22" s="13">
        <v>1</v>
      </c>
      <c r="G22" s="13"/>
      <c r="H22" s="13"/>
      <c r="I22" s="13"/>
      <c r="J22" s="13"/>
      <c r="K22" s="13"/>
      <c r="L22" s="13"/>
      <c r="M22" s="13"/>
      <c r="N22" s="13"/>
      <c r="O22" s="16">
        <v>3889.41</v>
      </c>
    </row>
    <row r="23" spans="1:15" s="2" customFormat="1" x14ac:dyDescent="0.25">
      <c r="A23" s="12" t="s">
        <v>11</v>
      </c>
      <c r="B23" s="80" t="s">
        <v>426</v>
      </c>
      <c r="C23" s="97" t="s">
        <v>497</v>
      </c>
      <c r="D23" s="80"/>
      <c r="E23" s="80"/>
      <c r="F23" s="13"/>
      <c r="G23" s="13"/>
      <c r="H23" s="13">
        <v>1</v>
      </c>
      <c r="I23" s="13"/>
      <c r="J23" s="13"/>
      <c r="K23" s="13"/>
      <c r="L23" s="13"/>
      <c r="M23" s="13"/>
      <c r="N23" s="13"/>
      <c r="O23" s="16">
        <v>3935.06</v>
      </c>
    </row>
    <row r="24" spans="1:15" s="15" customFormat="1" x14ac:dyDescent="0.25">
      <c r="A24" s="21" t="s">
        <v>117</v>
      </c>
      <c r="B24" s="22" t="s">
        <v>172</v>
      </c>
      <c r="C24" s="21"/>
      <c r="D24" s="21" t="s">
        <v>11</v>
      </c>
      <c r="E24" s="22" t="s">
        <v>12</v>
      </c>
      <c r="F24" s="21">
        <f t="shared" ref="F24:N24" si="1">SUM(F25:F26)</f>
        <v>0</v>
      </c>
      <c r="G24" s="21">
        <f t="shared" si="1"/>
        <v>0</v>
      </c>
      <c r="H24" s="21">
        <f t="shared" si="1"/>
        <v>1</v>
      </c>
      <c r="I24" s="21">
        <f t="shared" si="1"/>
        <v>0</v>
      </c>
      <c r="J24" s="21">
        <f t="shared" si="1"/>
        <v>0</v>
      </c>
      <c r="K24" s="21">
        <f t="shared" si="1"/>
        <v>0</v>
      </c>
      <c r="L24" s="21">
        <f t="shared" si="1"/>
        <v>0</v>
      </c>
      <c r="M24" s="21">
        <f t="shared" si="1"/>
        <v>0</v>
      </c>
      <c r="N24" s="21">
        <f t="shared" si="1"/>
        <v>0</v>
      </c>
      <c r="O24" s="23">
        <f>SUM(O25:O26)</f>
        <v>3935.06</v>
      </c>
    </row>
    <row r="25" spans="1:15" s="15" customFormat="1" x14ac:dyDescent="0.25">
      <c r="A25" s="13" t="s">
        <v>1</v>
      </c>
      <c r="B25" s="113" t="s">
        <v>90</v>
      </c>
      <c r="C25" s="114"/>
      <c r="D25" s="114"/>
      <c r="E25" s="115"/>
      <c r="F25" s="13"/>
      <c r="G25" s="13"/>
      <c r="H25" s="13"/>
      <c r="I25" s="13"/>
      <c r="J25" s="13"/>
      <c r="K25" s="13"/>
      <c r="L25" s="13"/>
      <c r="M25" s="13"/>
      <c r="N25" s="13"/>
      <c r="O25" s="14"/>
    </row>
    <row r="26" spans="1:15" s="2" customFormat="1" x14ac:dyDescent="0.25">
      <c r="A26" s="12" t="s">
        <v>11</v>
      </c>
      <c r="B26" s="81" t="s">
        <v>452</v>
      </c>
      <c r="C26" s="85" t="s">
        <v>498</v>
      </c>
      <c r="D26" s="81"/>
      <c r="E26" s="81"/>
      <c r="F26" s="13"/>
      <c r="G26" s="13"/>
      <c r="H26" s="13">
        <v>1</v>
      </c>
      <c r="I26" s="13"/>
      <c r="J26" s="13"/>
      <c r="K26" s="13"/>
      <c r="L26" s="13"/>
      <c r="M26" s="13"/>
      <c r="N26" s="13"/>
      <c r="O26" s="16">
        <v>3935.06</v>
      </c>
    </row>
    <row r="27" spans="1:15" s="15" customFormat="1" x14ac:dyDescent="0.25">
      <c r="A27" s="21" t="s">
        <v>118</v>
      </c>
      <c r="B27" s="22" t="s">
        <v>173</v>
      </c>
      <c r="C27" s="21"/>
      <c r="D27" s="21" t="s">
        <v>11</v>
      </c>
      <c r="E27" s="22" t="s">
        <v>182</v>
      </c>
      <c r="F27" s="21">
        <f t="shared" ref="F27:N27" si="2">SUM(F28:F31)</f>
        <v>0</v>
      </c>
      <c r="G27" s="21">
        <f t="shared" si="2"/>
        <v>0</v>
      </c>
      <c r="H27" s="21">
        <f t="shared" si="2"/>
        <v>3</v>
      </c>
      <c r="I27" s="21">
        <f t="shared" si="2"/>
        <v>0</v>
      </c>
      <c r="J27" s="21">
        <f t="shared" si="2"/>
        <v>0</v>
      </c>
      <c r="K27" s="21">
        <f t="shared" si="2"/>
        <v>0</v>
      </c>
      <c r="L27" s="21">
        <f t="shared" si="2"/>
        <v>0</v>
      </c>
      <c r="M27" s="21">
        <f t="shared" si="2"/>
        <v>0</v>
      </c>
      <c r="N27" s="21">
        <f t="shared" si="2"/>
        <v>0</v>
      </c>
      <c r="O27" s="23">
        <f>SUM(O28:O31)</f>
        <v>11805.18</v>
      </c>
    </row>
    <row r="28" spans="1:15" s="15" customFormat="1" x14ac:dyDescent="0.25">
      <c r="A28" s="13" t="s">
        <v>1</v>
      </c>
      <c r="B28" s="113" t="s">
        <v>90</v>
      </c>
      <c r="C28" s="114"/>
      <c r="D28" s="114"/>
      <c r="E28" s="115"/>
      <c r="F28" s="13"/>
      <c r="G28" s="13"/>
      <c r="H28" s="13"/>
      <c r="I28" s="13"/>
      <c r="J28" s="13"/>
      <c r="K28" s="13"/>
      <c r="L28" s="13"/>
      <c r="M28" s="13"/>
      <c r="N28" s="13"/>
      <c r="O28" s="14"/>
    </row>
    <row r="29" spans="1:15" s="2" customFormat="1" x14ac:dyDescent="0.25">
      <c r="A29" s="12" t="s">
        <v>11</v>
      </c>
      <c r="B29" s="81" t="s">
        <v>110</v>
      </c>
      <c r="C29" s="85" t="s">
        <v>499</v>
      </c>
      <c r="D29" s="81"/>
      <c r="E29" s="81"/>
      <c r="F29" s="13"/>
      <c r="G29" s="13"/>
      <c r="H29" s="13">
        <v>1</v>
      </c>
      <c r="I29" s="13"/>
      <c r="J29" s="13"/>
      <c r="K29" s="13"/>
      <c r="L29" s="13"/>
      <c r="M29" s="13"/>
      <c r="N29" s="13"/>
      <c r="O29" s="16">
        <v>3935.06</v>
      </c>
    </row>
    <row r="30" spans="1:15" s="2" customFormat="1" x14ac:dyDescent="0.25">
      <c r="A30" s="12" t="s">
        <v>11</v>
      </c>
      <c r="B30" s="86" t="s">
        <v>386</v>
      </c>
      <c r="C30" s="85" t="s">
        <v>658</v>
      </c>
      <c r="D30" s="86"/>
      <c r="E30" s="86"/>
      <c r="F30" s="13"/>
      <c r="G30" s="13"/>
      <c r="H30" s="13">
        <v>1</v>
      </c>
      <c r="I30" s="13"/>
      <c r="J30" s="13"/>
      <c r="K30" s="13"/>
      <c r="L30" s="13"/>
      <c r="M30" s="13"/>
      <c r="N30" s="13"/>
      <c r="O30" s="16">
        <v>3935.06</v>
      </c>
    </row>
    <row r="31" spans="1:15" s="2" customFormat="1" x14ac:dyDescent="0.25">
      <c r="A31" s="12" t="s">
        <v>11</v>
      </c>
      <c r="B31" s="81" t="s">
        <v>401</v>
      </c>
      <c r="C31" s="85" t="s">
        <v>500</v>
      </c>
      <c r="D31" s="81"/>
      <c r="E31" s="81"/>
      <c r="F31" s="13"/>
      <c r="G31" s="13"/>
      <c r="H31" s="13">
        <v>1</v>
      </c>
      <c r="I31" s="13"/>
      <c r="J31" s="13"/>
      <c r="K31" s="13"/>
      <c r="L31" s="13"/>
      <c r="M31" s="13"/>
      <c r="N31" s="13"/>
      <c r="O31" s="16">
        <v>3935.06</v>
      </c>
    </row>
    <row r="32" spans="1:15" s="15" customFormat="1" ht="23.25" customHeight="1" x14ac:dyDescent="0.25">
      <c r="A32" s="21" t="s">
        <v>164</v>
      </c>
      <c r="B32" s="22" t="s">
        <v>13</v>
      </c>
      <c r="C32" s="21"/>
      <c r="D32" s="21" t="s">
        <v>11</v>
      </c>
      <c r="E32" s="22" t="s">
        <v>14</v>
      </c>
      <c r="F32" s="21">
        <f t="shared" ref="F32:N32" si="3">SUM(F33:F35)</f>
        <v>0</v>
      </c>
      <c r="G32" s="21">
        <f t="shared" si="3"/>
        <v>0</v>
      </c>
      <c r="H32" s="21">
        <f t="shared" si="3"/>
        <v>2</v>
      </c>
      <c r="I32" s="21">
        <f t="shared" si="3"/>
        <v>0</v>
      </c>
      <c r="J32" s="21">
        <f t="shared" si="3"/>
        <v>0</v>
      </c>
      <c r="K32" s="21">
        <f t="shared" si="3"/>
        <v>0</v>
      </c>
      <c r="L32" s="21">
        <f t="shared" si="3"/>
        <v>0</v>
      </c>
      <c r="M32" s="21">
        <f t="shared" si="3"/>
        <v>0</v>
      </c>
      <c r="N32" s="21">
        <f t="shared" si="3"/>
        <v>0</v>
      </c>
      <c r="O32" s="23">
        <f>SUM(O33:O35)</f>
        <v>7870.12</v>
      </c>
    </row>
    <row r="33" spans="1:15" s="15" customFormat="1" x14ac:dyDescent="0.25">
      <c r="A33" s="13" t="s">
        <v>1</v>
      </c>
      <c r="B33" s="113" t="s">
        <v>90</v>
      </c>
      <c r="C33" s="114"/>
      <c r="D33" s="114"/>
      <c r="E33" s="115"/>
      <c r="F33" s="13"/>
      <c r="G33" s="13"/>
      <c r="H33" s="13"/>
      <c r="I33" s="13"/>
      <c r="J33" s="13"/>
      <c r="K33" s="13"/>
      <c r="L33" s="13"/>
      <c r="M33" s="13"/>
      <c r="N33" s="13"/>
      <c r="O33" s="14"/>
    </row>
    <row r="34" spans="1:15" s="2" customFormat="1" x14ac:dyDescent="0.25">
      <c r="A34" s="12" t="s">
        <v>11</v>
      </c>
      <c r="B34" s="82" t="s">
        <v>453</v>
      </c>
      <c r="C34" s="98" t="s">
        <v>501</v>
      </c>
      <c r="D34" s="82"/>
      <c r="E34" s="82"/>
      <c r="F34" s="13"/>
      <c r="G34" s="13"/>
      <c r="H34" s="13">
        <v>1</v>
      </c>
      <c r="I34" s="13"/>
      <c r="J34" s="13"/>
      <c r="K34" s="13"/>
      <c r="L34" s="13"/>
      <c r="M34" s="13"/>
      <c r="N34" s="13"/>
      <c r="O34" s="16">
        <v>3935.06</v>
      </c>
    </row>
    <row r="35" spans="1:15" s="2" customFormat="1" x14ac:dyDescent="0.25">
      <c r="A35" s="12" t="s">
        <v>11</v>
      </c>
      <c r="B35" s="82" t="s">
        <v>116</v>
      </c>
      <c r="C35" s="98" t="s">
        <v>502</v>
      </c>
      <c r="D35" s="82"/>
      <c r="E35" s="82"/>
      <c r="F35" s="13"/>
      <c r="G35" s="13"/>
      <c r="H35" s="13">
        <v>1</v>
      </c>
      <c r="I35" s="13"/>
      <c r="J35" s="13"/>
      <c r="K35" s="13"/>
      <c r="L35" s="13"/>
      <c r="M35" s="13"/>
      <c r="N35" s="13"/>
      <c r="O35" s="16">
        <v>3935.06</v>
      </c>
    </row>
    <row r="36" spans="1:15" s="15" customFormat="1" x14ac:dyDescent="0.25">
      <c r="A36" s="31" t="s">
        <v>120</v>
      </c>
      <c r="B36" s="22" t="s">
        <v>15</v>
      </c>
      <c r="C36" s="21"/>
      <c r="D36" s="21" t="s">
        <v>11</v>
      </c>
      <c r="E36" s="22" t="s">
        <v>183</v>
      </c>
      <c r="F36" s="21">
        <f t="shared" ref="F36:N36" si="4">SUM(F37:F39)</f>
        <v>0</v>
      </c>
      <c r="G36" s="21">
        <f t="shared" si="4"/>
        <v>0</v>
      </c>
      <c r="H36" s="21">
        <f t="shared" si="4"/>
        <v>2</v>
      </c>
      <c r="I36" s="21">
        <f t="shared" si="4"/>
        <v>0</v>
      </c>
      <c r="J36" s="21">
        <f t="shared" si="4"/>
        <v>0</v>
      </c>
      <c r="K36" s="21">
        <f t="shared" si="4"/>
        <v>0</v>
      </c>
      <c r="L36" s="21">
        <f t="shared" si="4"/>
        <v>0</v>
      </c>
      <c r="M36" s="21">
        <f t="shared" si="4"/>
        <v>0</v>
      </c>
      <c r="N36" s="21">
        <f t="shared" si="4"/>
        <v>0</v>
      </c>
      <c r="O36" s="23">
        <f>SUM(O37:O39)</f>
        <v>7870.12</v>
      </c>
    </row>
    <row r="37" spans="1:15" s="15" customFormat="1" x14ac:dyDescent="0.25">
      <c r="A37" s="13" t="s">
        <v>1</v>
      </c>
      <c r="B37" s="113" t="s">
        <v>90</v>
      </c>
      <c r="C37" s="114"/>
      <c r="D37" s="114"/>
      <c r="E37" s="115"/>
      <c r="F37" s="13"/>
      <c r="G37" s="13"/>
      <c r="H37" s="13"/>
      <c r="I37" s="13"/>
      <c r="J37" s="13"/>
      <c r="K37" s="13"/>
      <c r="L37" s="13"/>
      <c r="M37" s="13"/>
      <c r="N37" s="13"/>
      <c r="O37" s="14"/>
    </row>
    <row r="38" spans="1:15" s="20" customFormat="1" ht="14.45" customHeight="1" x14ac:dyDescent="0.25">
      <c r="A38" s="34" t="s">
        <v>11</v>
      </c>
      <c r="B38" s="83" t="s">
        <v>430</v>
      </c>
      <c r="C38" s="99" t="s">
        <v>503</v>
      </c>
      <c r="D38" s="83"/>
      <c r="E38" s="83"/>
      <c r="F38" s="35"/>
      <c r="G38" s="35"/>
      <c r="H38" s="35">
        <v>1</v>
      </c>
      <c r="I38" s="35"/>
      <c r="J38" s="35"/>
      <c r="K38" s="35"/>
      <c r="L38" s="35"/>
      <c r="M38" s="35"/>
      <c r="N38" s="35"/>
      <c r="O38" s="16">
        <v>3935.06</v>
      </c>
    </row>
    <row r="39" spans="1:15" s="20" customFormat="1" ht="14.45" customHeight="1" x14ac:dyDescent="0.25">
      <c r="A39" s="34" t="s">
        <v>11</v>
      </c>
      <c r="B39" s="83" t="s">
        <v>184</v>
      </c>
      <c r="C39" s="99" t="s">
        <v>504</v>
      </c>
      <c r="D39" s="83"/>
      <c r="E39" s="83"/>
      <c r="F39" s="35"/>
      <c r="G39" s="35"/>
      <c r="H39" s="35">
        <v>1</v>
      </c>
      <c r="I39" s="35"/>
      <c r="J39" s="35"/>
      <c r="K39" s="35"/>
      <c r="L39" s="35"/>
      <c r="M39" s="35"/>
      <c r="N39" s="35"/>
      <c r="O39" s="16">
        <v>3935.06</v>
      </c>
    </row>
    <row r="40" spans="1:15" s="15" customFormat="1" ht="27" customHeight="1" x14ac:dyDescent="0.25">
      <c r="A40" s="21" t="s">
        <v>119</v>
      </c>
      <c r="B40" s="22" t="s">
        <v>16</v>
      </c>
      <c r="C40" s="21"/>
      <c r="D40" s="21" t="s">
        <v>11</v>
      </c>
      <c r="E40" s="22" t="s">
        <v>17</v>
      </c>
      <c r="F40" s="21">
        <f t="shared" ref="F40:N40" si="5">SUM(F41:F44)</f>
        <v>0</v>
      </c>
      <c r="G40" s="21">
        <f t="shared" si="5"/>
        <v>0</v>
      </c>
      <c r="H40" s="21">
        <f t="shared" si="5"/>
        <v>3</v>
      </c>
      <c r="I40" s="21">
        <f t="shared" si="5"/>
        <v>0</v>
      </c>
      <c r="J40" s="21">
        <f t="shared" si="5"/>
        <v>0</v>
      </c>
      <c r="K40" s="21">
        <f t="shared" si="5"/>
        <v>0</v>
      </c>
      <c r="L40" s="21">
        <f t="shared" si="5"/>
        <v>0</v>
      </c>
      <c r="M40" s="21">
        <f t="shared" si="5"/>
        <v>0</v>
      </c>
      <c r="N40" s="21">
        <f t="shared" si="5"/>
        <v>0</v>
      </c>
      <c r="O40" s="23">
        <f>SUM(O41:O44)</f>
        <v>11805.18</v>
      </c>
    </row>
    <row r="41" spans="1:15" s="15" customFormat="1" x14ac:dyDescent="0.25">
      <c r="A41" s="13" t="s">
        <v>1</v>
      </c>
      <c r="B41" s="113" t="s">
        <v>90</v>
      </c>
      <c r="C41" s="114"/>
      <c r="D41" s="114"/>
      <c r="E41" s="115"/>
      <c r="F41" s="13"/>
      <c r="G41" s="13"/>
      <c r="H41" s="13"/>
      <c r="I41" s="13"/>
      <c r="J41" s="13"/>
      <c r="K41" s="13"/>
      <c r="L41" s="13"/>
      <c r="M41" s="13"/>
      <c r="N41" s="13"/>
      <c r="O41" s="14"/>
    </row>
    <row r="42" spans="1:15" s="2" customFormat="1" x14ac:dyDescent="0.25">
      <c r="A42" s="12" t="s">
        <v>11</v>
      </c>
      <c r="B42" s="81" t="s">
        <v>728</v>
      </c>
      <c r="C42" s="85" t="s">
        <v>729</v>
      </c>
      <c r="D42" s="81"/>
      <c r="E42" s="81"/>
      <c r="F42" s="13"/>
      <c r="G42" s="13"/>
      <c r="H42" s="13">
        <v>1</v>
      </c>
      <c r="I42" s="13"/>
      <c r="J42" s="13"/>
      <c r="K42" s="13"/>
      <c r="L42" s="13"/>
      <c r="M42" s="13"/>
      <c r="N42" s="13"/>
      <c r="O42" s="16">
        <v>3935.06</v>
      </c>
    </row>
    <row r="43" spans="1:15" s="2" customFormat="1" x14ac:dyDescent="0.25">
      <c r="A43" s="12" t="s">
        <v>11</v>
      </c>
      <c r="B43" s="81" t="s">
        <v>362</v>
      </c>
      <c r="C43" s="85" t="s">
        <v>505</v>
      </c>
      <c r="D43" s="81"/>
      <c r="E43" s="81"/>
      <c r="F43" s="13"/>
      <c r="G43" s="13"/>
      <c r="H43" s="13">
        <v>1</v>
      </c>
      <c r="I43" s="13"/>
      <c r="J43" s="13"/>
      <c r="K43" s="13"/>
      <c r="L43" s="13"/>
      <c r="M43" s="13"/>
      <c r="N43" s="13"/>
      <c r="O43" s="16">
        <v>3935.06</v>
      </c>
    </row>
    <row r="44" spans="1:15" s="2" customFormat="1" x14ac:dyDescent="0.25">
      <c r="A44" s="12" t="s">
        <v>11</v>
      </c>
      <c r="B44" s="81" t="s">
        <v>100</v>
      </c>
      <c r="C44" s="85" t="s">
        <v>506</v>
      </c>
      <c r="D44" s="81"/>
      <c r="E44" s="81"/>
      <c r="F44" s="13"/>
      <c r="G44" s="13"/>
      <c r="H44" s="13">
        <v>1</v>
      </c>
      <c r="I44" s="13"/>
      <c r="J44" s="13"/>
      <c r="K44" s="13"/>
      <c r="L44" s="13"/>
      <c r="M44" s="13"/>
      <c r="N44" s="13"/>
      <c r="O44" s="16">
        <v>3935.06</v>
      </c>
    </row>
    <row r="45" spans="1:15" s="15" customFormat="1" ht="26.25" customHeight="1" x14ac:dyDescent="0.25">
      <c r="A45" s="21" t="s">
        <v>121</v>
      </c>
      <c r="B45" s="22" t="s">
        <v>18</v>
      </c>
      <c r="C45" s="21"/>
      <c r="D45" s="21" t="s">
        <v>11</v>
      </c>
      <c r="E45" s="22" t="s">
        <v>415</v>
      </c>
      <c r="F45" s="21">
        <f>SUM(F46:F50)</f>
        <v>0</v>
      </c>
      <c r="G45" s="21">
        <f t="shared" ref="G45:N45" si="6">SUM(G46:G50)</f>
        <v>0</v>
      </c>
      <c r="H45" s="21">
        <f t="shared" si="6"/>
        <v>4</v>
      </c>
      <c r="I45" s="21">
        <f t="shared" si="6"/>
        <v>0</v>
      </c>
      <c r="J45" s="21">
        <f t="shared" si="6"/>
        <v>0</v>
      </c>
      <c r="K45" s="21">
        <f t="shared" si="6"/>
        <v>0</v>
      </c>
      <c r="L45" s="21">
        <f t="shared" si="6"/>
        <v>0</v>
      </c>
      <c r="M45" s="21">
        <f t="shared" si="6"/>
        <v>0</v>
      </c>
      <c r="N45" s="21">
        <f t="shared" si="6"/>
        <v>0</v>
      </c>
      <c r="O45" s="23">
        <f>SUM(O46:O50)</f>
        <v>15740.24</v>
      </c>
    </row>
    <row r="46" spans="1:15" s="15" customFormat="1" x14ac:dyDescent="0.25">
      <c r="A46" s="13" t="s">
        <v>1</v>
      </c>
      <c r="B46" s="113" t="s">
        <v>90</v>
      </c>
      <c r="C46" s="114"/>
      <c r="D46" s="114"/>
      <c r="E46" s="115"/>
      <c r="F46" s="13"/>
      <c r="G46" s="13"/>
      <c r="H46" s="13"/>
      <c r="I46" s="13"/>
      <c r="J46" s="13"/>
      <c r="K46" s="13"/>
      <c r="L46" s="13"/>
      <c r="M46" s="13"/>
      <c r="N46" s="13"/>
      <c r="O46" s="14"/>
    </row>
    <row r="47" spans="1:15" s="2" customFormat="1" x14ac:dyDescent="0.25">
      <c r="A47" s="12" t="s">
        <v>11</v>
      </c>
      <c r="B47" s="81" t="s">
        <v>101</v>
      </c>
      <c r="C47" s="85" t="s">
        <v>507</v>
      </c>
      <c r="D47" s="81"/>
      <c r="E47" s="81"/>
      <c r="F47" s="13"/>
      <c r="G47" s="13"/>
      <c r="H47" s="13">
        <v>1</v>
      </c>
      <c r="I47" s="13"/>
      <c r="J47" s="13"/>
      <c r="K47" s="13"/>
      <c r="L47" s="13"/>
      <c r="M47" s="13"/>
      <c r="N47" s="13"/>
      <c r="O47" s="16">
        <v>3935.06</v>
      </c>
    </row>
    <row r="48" spans="1:15" s="2" customFormat="1" x14ac:dyDescent="0.25">
      <c r="A48" s="12" t="s">
        <v>11</v>
      </c>
      <c r="B48" s="81" t="s">
        <v>669</v>
      </c>
      <c r="C48" s="85" t="s">
        <v>670</v>
      </c>
      <c r="D48" s="81"/>
      <c r="E48" s="81"/>
      <c r="F48" s="13"/>
      <c r="G48" s="13"/>
      <c r="H48" s="13">
        <v>1</v>
      </c>
      <c r="I48" s="13"/>
      <c r="J48" s="13"/>
      <c r="K48" s="13"/>
      <c r="L48" s="13"/>
      <c r="M48" s="13"/>
      <c r="N48" s="13"/>
      <c r="O48" s="16">
        <v>3935.06</v>
      </c>
    </row>
    <row r="49" spans="1:15" s="2" customFormat="1" x14ac:dyDescent="0.25">
      <c r="A49" s="12" t="s">
        <v>11</v>
      </c>
      <c r="B49" s="81" t="s">
        <v>109</v>
      </c>
      <c r="C49" s="85" t="s">
        <v>508</v>
      </c>
      <c r="D49" s="81"/>
      <c r="E49" s="81"/>
      <c r="F49" s="13"/>
      <c r="G49" s="13"/>
      <c r="H49" s="13">
        <v>1</v>
      </c>
      <c r="I49" s="13"/>
      <c r="J49" s="13"/>
      <c r="K49" s="13"/>
      <c r="L49" s="13"/>
      <c r="M49" s="13"/>
      <c r="N49" s="13"/>
      <c r="O49" s="16">
        <v>3935.06</v>
      </c>
    </row>
    <row r="50" spans="1:15" s="2" customFormat="1" x14ac:dyDescent="0.25">
      <c r="A50" s="12" t="s">
        <v>11</v>
      </c>
      <c r="B50" s="81" t="s">
        <v>361</v>
      </c>
      <c r="C50" s="85" t="s">
        <v>509</v>
      </c>
      <c r="D50" s="81"/>
      <c r="E50" s="81"/>
      <c r="F50" s="13"/>
      <c r="G50" s="13"/>
      <c r="H50" s="13">
        <v>1</v>
      </c>
      <c r="I50" s="13"/>
      <c r="J50" s="13"/>
      <c r="K50" s="13"/>
      <c r="L50" s="13"/>
      <c r="M50" s="13"/>
      <c r="N50" s="13"/>
      <c r="O50" s="16">
        <v>3935.06</v>
      </c>
    </row>
    <row r="51" spans="1:15" s="15" customFormat="1" x14ac:dyDescent="0.25">
      <c r="A51" s="21" t="s">
        <v>122</v>
      </c>
      <c r="B51" s="22" t="s">
        <v>19</v>
      </c>
      <c r="C51" s="21"/>
      <c r="D51" s="21" t="s">
        <v>11</v>
      </c>
      <c r="E51" s="22" t="s">
        <v>207</v>
      </c>
      <c r="F51" s="21">
        <f>SUM(F52:F55)</f>
        <v>0</v>
      </c>
      <c r="G51" s="21">
        <f t="shared" ref="G51:N51" si="7">SUM(G52:G55)</f>
        <v>0</v>
      </c>
      <c r="H51" s="21">
        <f t="shared" si="7"/>
        <v>3</v>
      </c>
      <c r="I51" s="21">
        <f t="shared" si="7"/>
        <v>0</v>
      </c>
      <c r="J51" s="21">
        <f t="shared" si="7"/>
        <v>0</v>
      </c>
      <c r="K51" s="21">
        <f t="shared" si="7"/>
        <v>0</v>
      </c>
      <c r="L51" s="21">
        <f t="shared" si="7"/>
        <v>0</v>
      </c>
      <c r="M51" s="21">
        <f t="shared" si="7"/>
        <v>0</v>
      </c>
      <c r="N51" s="21">
        <f t="shared" si="7"/>
        <v>0</v>
      </c>
      <c r="O51" s="23">
        <f>SUM(O52:O55)</f>
        <v>11805.18</v>
      </c>
    </row>
    <row r="52" spans="1:15" s="15" customFormat="1" x14ac:dyDescent="0.25">
      <c r="A52" s="13" t="s">
        <v>1</v>
      </c>
      <c r="B52" s="113" t="s">
        <v>90</v>
      </c>
      <c r="C52" s="114"/>
      <c r="D52" s="114"/>
      <c r="E52" s="115"/>
      <c r="F52" s="13"/>
      <c r="G52" s="13"/>
      <c r="H52" s="13"/>
      <c r="I52" s="13"/>
      <c r="J52" s="13"/>
      <c r="K52" s="13"/>
      <c r="L52" s="13"/>
      <c r="M52" s="13"/>
      <c r="N52" s="13"/>
      <c r="O52" s="14"/>
    </row>
    <row r="53" spans="1:15" s="2" customFormat="1" x14ac:dyDescent="0.25">
      <c r="A53" s="12" t="s">
        <v>11</v>
      </c>
      <c r="B53" s="81" t="s">
        <v>510</v>
      </c>
      <c r="C53" s="85" t="s">
        <v>511</v>
      </c>
      <c r="D53" s="81"/>
      <c r="E53" s="81"/>
      <c r="F53" s="13"/>
      <c r="G53" s="13"/>
      <c r="H53" s="13">
        <v>1</v>
      </c>
      <c r="I53" s="13"/>
      <c r="J53" s="13"/>
      <c r="K53" s="13"/>
      <c r="L53" s="13"/>
      <c r="M53" s="13"/>
      <c r="N53" s="13"/>
      <c r="O53" s="16">
        <v>3935.06</v>
      </c>
    </row>
    <row r="54" spans="1:15" s="2" customFormat="1" x14ac:dyDescent="0.25">
      <c r="A54" s="12" t="s">
        <v>11</v>
      </c>
      <c r="B54" s="81" t="s">
        <v>471</v>
      </c>
      <c r="C54" s="85" t="s">
        <v>512</v>
      </c>
      <c r="D54" s="81"/>
      <c r="E54" s="81"/>
      <c r="F54" s="13"/>
      <c r="G54" s="13"/>
      <c r="H54" s="13">
        <v>1</v>
      </c>
      <c r="I54" s="13"/>
      <c r="J54" s="13"/>
      <c r="K54" s="13"/>
      <c r="L54" s="13"/>
      <c r="M54" s="13"/>
      <c r="N54" s="13"/>
      <c r="O54" s="16">
        <v>3935.06</v>
      </c>
    </row>
    <row r="55" spans="1:15" s="2" customFormat="1" x14ac:dyDescent="0.25">
      <c r="A55" s="12" t="s">
        <v>11</v>
      </c>
      <c r="B55" s="81" t="s">
        <v>712</v>
      </c>
      <c r="C55" s="85" t="s">
        <v>713</v>
      </c>
      <c r="D55" s="81"/>
      <c r="E55" s="81"/>
      <c r="F55" s="13"/>
      <c r="G55" s="13"/>
      <c r="H55" s="13">
        <v>1</v>
      </c>
      <c r="I55" s="13"/>
      <c r="J55" s="13"/>
      <c r="K55" s="13"/>
      <c r="L55" s="13"/>
      <c r="M55" s="13"/>
      <c r="N55" s="13"/>
      <c r="O55" s="16">
        <v>3935.06</v>
      </c>
    </row>
    <row r="56" spans="1:15" s="15" customFormat="1" x14ac:dyDescent="0.25">
      <c r="A56" s="21" t="s">
        <v>123</v>
      </c>
      <c r="B56" s="22" t="s">
        <v>20</v>
      </c>
      <c r="C56" s="21"/>
      <c r="D56" s="21" t="s">
        <v>11</v>
      </c>
      <c r="E56" s="22" t="s">
        <v>21</v>
      </c>
      <c r="F56" s="21">
        <f>SUM(F57:F59)</f>
        <v>0</v>
      </c>
      <c r="G56" s="21">
        <f t="shared" ref="G56:N56" si="8">SUM(G57:G59)</f>
        <v>0</v>
      </c>
      <c r="H56" s="21">
        <f t="shared" si="8"/>
        <v>2</v>
      </c>
      <c r="I56" s="21">
        <f t="shared" si="8"/>
        <v>0</v>
      </c>
      <c r="J56" s="21">
        <f t="shared" si="8"/>
        <v>0</v>
      </c>
      <c r="K56" s="21">
        <f t="shared" si="8"/>
        <v>0</v>
      </c>
      <c r="L56" s="21">
        <f t="shared" si="8"/>
        <v>0</v>
      </c>
      <c r="M56" s="21">
        <f t="shared" si="8"/>
        <v>0</v>
      </c>
      <c r="N56" s="21">
        <f t="shared" si="8"/>
        <v>0</v>
      </c>
      <c r="O56" s="23">
        <f>SUM(O57:O59)</f>
        <v>7870.12</v>
      </c>
    </row>
    <row r="57" spans="1:15" s="15" customFormat="1" x14ac:dyDescent="0.25">
      <c r="A57" s="13" t="s">
        <v>1</v>
      </c>
      <c r="B57" s="113" t="s">
        <v>90</v>
      </c>
      <c r="C57" s="114"/>
      <c r="D57" s="114"/>
      <c r="E57" s="115"/>
      <c r="F57" s="13"/>
      <c r="G57" s="13"/>
      <c r="H57" s="13"/>
      <c r="I57" s="13"/>
      <c r="J57" s="13"/>
      <c r="K57" s="13"/>
      <c r="L57" s="13"/>
      <c r="M57" s="13"/>
      <c r="N57" s="13"/>
      <c r="O57" s="14"/>
    </row>
    <row r="58" spans="1:15" s="2" customFormat="1" x14ac:dyDescent="0.25">
      <c r="A58" s="12" t="s">
        <v>11</v>
      </c>
      <c r="B58" s="81" t="s">
        <v>776</v>
      </c>
      <c r="C58" s="85" t="s">
        <v>777</v>
      </c>
      <c r="D58" s="81"/>
      <c r="E58" s="81"/>
      <c r="F58" s="13"/>
      <c r="G58" s="13"/>
      <c r="H58" s="13">
        <v>1</v>
      </c>
      <c r="I58" s="13"/>
      <c r="J58" s="13"/>
      <c r="K58" s="13"/>
      <c r="L58" s="13"/>
      <c r="M58" s="13"/>
      <c r="N58" s="13"/>
      <c r="O58" s="16">
        <v>3935.06</v>
      </c>
    </row>
    <row r="59" spans="1:15" s="2" customFormat="1" x14ac:dyDescent="0.25">
      <c r="A59" s="12" t="s">
        <v>11</v>
      </c>
      <c r="B59" s="81" t="s">
        <v>99</v>
      </c>
      <c r="C59" s="85" t="s">
        <v>513</v>
      </c>
      <c r="D59" s="81"/>
      <c r="E59" s="81"/>
      <c r="F59" s="13"/>
      <c r="G59" s="13"/>
      <c r="H59" s="13">
        <v>1</v>
      </c>
      <c r="I59" s="13"/>
      <c r="J59" s="13"/>
      <c r="K59" s="13"/>
      <c r="L59" s="13"/>
      <c r="M59" s="13"/>
      <c r="N59" s="13"/>
      <c r="O59" s="16">
        <v>3935.06</v>
      </c>
    </row>
    <row r="60" spans="1:15" s="15" customFormat="1" x14ac:dyDescent="0.25">
      <c r="A60" s="21" t="s">
        <v>124</v>
      </c>
      <c r="B60" s="22" t="s">
        <v>174</v>
      </c>
      <c r="C60" s="21"/>
      <c r="D60" s="21" t="s">
        <v>11</v>
      </c>
      <c r="E60" s="22" t="s">
        <v>84</v>
      </c>
      <c r="F60" s="21">
        <f>SUM(F61:F63)</f>
        <v>0</v>
      </c>
      <c r="G60" s="21">
        <f t="shared" ref="G60:N60" si="9">SUM(G61:G63)</f>
        <v>0</v>
      </c>
      <c r="H60" s="21">
        <f t="shared" si="9"/>
        <v>2</v>
      </c>
      <c r="I60" s="21">
        <f t="shared" si="9"/>
        <v>0</v>
      </c>
      <c r="J60" s="21">
        <f t="shared" si="9"/>
        <v>0</v>
      </c>
      <c r="K60" s="21">
        <f t="shared" si="9"/>
        <v>0</v>
      </c>
      <c r="L60" s="21">
        <f t="shared" si="9"/>
        <v>0</v>
      </c>
      <c r="M60" s="21">
        <f t="shared" si="9"/>
        <v>0</v>
      </c>
      <c r="N60" s="21">
        <f t="shared" si="9"/>
        <v>0</v>
      </c>
      <c r="O60" s="23">
        <f>SUM(O61:O63)</f>
        <v>7870.12</v>
      </c>
    </row>
    <row r="61" spans="1:15" s="15" customFormat="1" x14ac:dyDescent="0.25">
      <c r="A61" s="13" t="s">
        <v>1</v>
      </c>
      <c r="B61" s="113" t="s">
        <v>90</v>
      </c>
      <c r="C61" s="114"/>
      <c r="D61" s="114"/>
      <c r="E61" s="115"/>
      <c r="F61" s="13"/>
      <c r="G61" s="13"/>
      <c r="H61" s="13"/>
      <c r="I61" s="13"/>
      <c r="J61" s="13"/>
      <c r="K61" s="13"/>
      <c r="L61" s="13"/>
      <c r="M61" s="13"/>
      <c r="N61" s="13"/>
      <c r="O61" s="16"/>
    </row>
    <row r="62" spans="1:15" s="2" customFormat="1" ht="13.15" customHeight="1" x14ac:dyDescent="0.25">
      <c r="A62" s="12" t="s">
        <v>11</v>
      </c>
      <c r="B62" s="80" t="s">
        <v>373</v>
      </c>
      <c r="C62" s="97" t="s">
        <v>514</v>
      </c>
      <c r="D62" s="80"/>
      <c r="E62" s="80"/>
      <c r="F62" s="13"/>
      <c r="G62" s="13"/>
      <c r="H62" s="13">
        <v>1</v>
      </c>
      <c r="I62" s="13"/>
      <c r="J62" s="13"/>
      <c r="K62" s="13"/>
      <c r="L62" s="13"/>
      <c r="M62" s="13"/>
      <c r="N62" s="13"/>
      <c r="O62" s="16">
        <v>3935.06</v>
      </c>
    </row>
    <row r="63" spans="1:15" s="2" customFormat="1" x14ac:dyDescent="0.25">
      <c r="A63" s="12" t="s">
        <v>11</v>
      </c>
      <c r="B63" s="80" t="s">
        <v>339</v>
      </c>
      <c r="C63" s="97" t="s">
        <v>515</v>
      </c>
      <c r="D63" s="80"/>
      <c r="E63" s="80"/>
      <c r="F63" s="13"/>
      <c r="G63" s="13"/>
      <c r="H63" s="13">
        <v>1</v>
      </c>
      <c r="I63" s="13"/>
      <c r="J63" s="13"/>
      <c r="K63" s="13"/>
      <c r="L63" s="13"/>
      <c r="M63" s="13"/>
      <c r="N63" s="13"/>
      <c r="O63" s="16">
        <v>3935.06</v>
      </c>
    </row>
    <row r="64" spans="1:15" s="26" customFormat="1" ht="24" x14ac:dyDescent="0.25">
      <c r="A64" s="31" t="s">
        <v>180</v>
      </c>
      <c r="B64" s="32" t="s">
        <v>795</v>
      </c>
      <c r="C64" s="31"/>
      <c r="D64" s="31" t="s">
        <v>11</v>
      </c>
      <c r="E64" s="32" t="s">
        <v>796</v>
      </c>
      <c r="F64" s="31">
        <f>SUM(F65:F66)</f>
        <v>0</v>
      </c>
      <c r="G64" s="31">
        <f t="shared" ref="G64:N64" si="10">SUM(G65:G66)</f>
        <v>0</v>
      </c>
      <c r="H64" s="31">
        <f t="shared" si="10"/>
        <v>1</v>
      </c>
      <c r="I64" s="31">
        <f t="shared" si="10"/>
        <v>0</v>
      </c>
      <c r="J64" s="31">
        <f t="shared" si="10"/>
        <v>0</v>
      </c>
      <c r="K64" s="31">
        <f t="shared" si="10"/>
        <v>0</v>
      </c>
      <c r="L64" s="31">
        <f t="shared" si="10"/>
        <v>0</v>
      </c>
      <c r="M64" s="31">
        <f t="shared" si="10"/>
        <v>0</v>
      </c>
      <c r="N64" s="31">
        <f t="shared" si="10"/>
        <v>0</v>
      </c>
      <c r="O64" s="33">
        <f>SUM(O65:O66)</f>
        <v>3935.06</v>
      </c>
    </row>
    <row r="65" spans="1:15" s="15" customFormat="1" x14ac:dyDescent="0.25">
      <c r="A65" s="13" t="s">
        <v>1</v>
      </c>
      <c r="B65" s="113" t="s">
        <v>90</v>
      </c>
      <c r="C65" s="114"/>
      <c r="D65" s="114"/>
      <c r="E65" s="115"/>
      <c r="F65" s="13"/>
      <c r="G65" s="13"/>
      <c r="H65" s="13"/>
      <c r="I65" s="13"/>
      <c r="J65" s="13"/>
      <c r="K65" s="13"/>
      <c r="L65" s="13"/>
      <c r="M65" s="13"/>
      <c r="N65" s="13"/>
      <c r="O65" s="14"/>
    </row>
    <row r="66" spans="1:15" s="20" customFormat="1" x14ac:dyDescent="0.25">
      <c r="A66" s="34" t="s">
        <v>11</v>
      </c>
      <c r="B66" s="83" t="s">
        <v>797</v>
      </c>
      <c r="C66" s="99" t="s">
        <v>798</v>
      </c>
      <c r="D66" s="83"/>
      <c r="E66" s="83"/>
      <c r="F66" s="34"/>
      <c r="G66" s="34"/>
      <c r="H66" s="34">
        <v>1</v>
      </c>
      <c r="I66" s="34"/>
      <c r="J66" s="34"/>
      <c r="K66" s="34"/>
      <c r="L66" s="34"/>
      <c r="M66" s="34"/>
      <c r="N66" s="34"/>
      <c r="O66" s="16">
        <v>3935.06</v>
      </c>
    </row>
    <row r="67" spans="1:15" s="15" customFormat="1" x14ac:dyDescent="0.25">
      <c r="A67" s="21" t="s">
        <v>217</v>
      </c>
      <c r="B67" s="22" t="s">
        <v>336</v>
      </c>
      <c r="C67" s="21"/>
      <c r="D67" s="21" t="s">
        <v>11</v>
      </c>
      <c r="E67" s="22" t="s">
        <v>218</v>
      </c>
      <c r="F67" s="21">
        <f>SUM(F68:F69)</f>
        <v>0</v>
      </c>
      <c r="G67" s="21">
        <f t="shared" ref="G67:N67" si="11">SUM(G68:G69)</f>
        <v>0</v>
      </c>
      <c r="H67" s="21">
        <f t="shared" si="11"/>
        <v>1</v>
      </c>
      <c r="I67" s="21">
        <f t="shared" si="11"/>
        <v>0</v>
      </c>
      <c r="J67" s="21">
        <f t="shared" si="11"/>
        <v>0</v>
      </c>
      <c r="K67" s="21">
        <f t="shared" si="11"/>
        <v>0</v>
      </c>
      <c r="L67" s="21">
        <f t="shared" si="11"/>
        <v>0</v>
      </c>
      <c r="M67" s="21">
        <f t="shared" si="11"/>
        <v>0</v>
      </c>
      <c r="N67" s="21">
        <f t="shared" si="11"/>
        <v>0</v>
      </c>
      <c r="O67" s="25">
        <f>SUM(O68:O69)</f>
        <v>3935.06</v>
      </c>
    </row>
    <row r="68" spans="1:15" s="15" customFormat="1" x14ac:dyDescent="0.25">
      <c r="A68" s="13" t="s">
        <v>1</v>
      </c>
      <c r="B68" s="113" t="s">
        <v>90</v>
      </c>
      <c r="C68" s="114"/>
      <c r="D68" s="114"/>
      <c r="E68" s="115"/>
      <c r="F68" s="13"/>
      <c r="G68" s="13"/>
      <c r="H68" s="13"/>
      <c r="I68" s="13"/>
      <c r="J68" s="13"/>
      <c r="K68" s="13"/>
      <c r="L68" s="13"/>
      <c r="M68" s="13"/>
      <c r="N68" s="13"/>
      <c r="O68" s="14"/>
    </row>
    <row r="69" spans="1:15" s="2" customFormat="1" x14ac:dyDescent="0.25">
      <c r="A69" s="34" t="s">
        <v>11</v>
      </c>
      <c r="B69" s="80" t="s">
        <v>481</v>
      </c>
      <c r="C69" s="97" t="s">
        <v>516</v>
      </c>
      <c r="D69" s="80"/>
      <c r="E69" s="80"/>
      <c r="F69" s="13"/>
      <c r="G69" s="13"/>
      <c r="H69" s="13">
        <v>1</v>
      </c>
      <c r="I69" s="13"/>
      <c r="J69" s="13"/>
      <c r="K69" s="13"/>
      <c r="L69" s="13"/>
      <c r="M69" s="13"/>
      <c r="N69" s="13"/>
      <c r="O69" s="16">
        <v>3935.06</v>
      </c>
    </row>
    <row r="70" spans="1:15" s="15" customFormat="1" x14ac:dyDescent="0.25">
      <c r="A70" s="21" t="s">
        <v>220</v>
      </c>
      <c r="B70" s="22" t="s">
        <v>302</v>
      </c>
      <c r="C70" s="21"/>
      <c r="D70" s="21" t="s">
        <v>11</v>
      </c>
      <c r="E70" s="22" t="s">
        <v>215</v>
      </c>
      <c r="F70" s="21">
        <f>SUM(F71:F72)</f>
        <v>0</v>
      </c>
      <c r="G70" s="21">
        <f t="shared" ref="G70:N70" si="12">SUM(G71:G72)</f>
        <v>0</v>
      </c>
      <c r="H70" s="21">
        <f t="shared" si="12"/>
        <v>0</v>
      </c>
      <c r="I70" s="21">
        <f t="shared" si="12"/>
        <v>1</v>
      </c>
      <c r="J70" s="21">
        <f t="shared" si="12"/>
        <v>0</v>
      </c>
      <c r="K70" s="21">
        <f t="shared" si="12"/>
        <v>0</v>
      </c>
      <c r="L70" s="21">
        <f t="shared" si="12"/>
        <v>0</v>
      </c>
      <c r="M70" s="21">
        <f t="shared" si="12"/>
        <v>0</v>
      </c>
      <c r="N70" s="21">
        <f t="shared" si="12"/>
        <v>0</v>
      </c>
      <c r="O70" s="25">
        <f>SUM(O71:O72)</f>
        <v>3962.46</v>
      </c>
    </row>
    <row r="71" spans="1:15" s="15" customFormat="1" x14ac:dyDescent="0.25">
      <c r="A71" s="13" t="s">
        <v>1</v>
      </c>
      <c r="B71" s="113" t="s">
        <v>90</v>
      </c>
      <c r="C71" s="114"/>
      <c r="D71" s="114"/>
      <c r="E71" s="115"/>
      <c r="F71" s="13"/>
      <c r="G71" s="13"/>
      <c r="H71" s="13"/>
      <c r="I71" s="13"/>
      <c r="J71" s="13"/>
      <c r="K71" s="13"/>
      <c r="L71" s="13"/>
      <c r="M71" s="13"/>
      <c r="N71" s="13"/>
      <c r="O71" s="14"/>
    </row>
    <row r="72" spans="1:15" s="2" customFormat="1" x14ac:dyDescent="0.25">
      <c r="A72" s="34" t="s">
        <v>11</v>
      </c>
      <c r="B72" s="81" t="s">
        <v>784</v>
      </c>
      <c r="C72" s="85" t="s">
        <v>785</v>
      </c>
      <c r="D72" s="81"/>
      <c r="E72" s="81"/>
      <c r="F72" s="13"/>
      <c r="G72" s="13"/>
      <c r="H72" s="13"/>
      <c r="I72" s="13">
        <v>1</v>
      </c>
      <c r="J72" s="13"/>
      <c r="K72" s="13"/>
      <c r="L72" s="13"/>
      <c r="M72" s="13"/>
      <c r="N72" s="13"/>
      <c r="O72" s="16">
        <v>3962.46</v>
      </c>
    </row>
    <row r="73" spans="1:15" ht="27" customHeight="1" x14ac:dyDescent="0.25">
      <c r="A73" s="135" t="s">
        <v>22</v>
      </c>
      <c r="B73" s="136"/>
      <c r="C73" s="136"/>
      <c r="D73" s="136"/>
      <c r="E73" s="137"/>
      <c r="F73" s="110">
        <f>F70+F67+F64+F60+F56+F51+F45+F40+F36+F32+F27+F24+F13</f>
        <v>7</v>
      </c>
      <c r="G73" s="110">
        <f t="shared" ref="G73:N73" si="13">G70+G67+G64+G60+G56+G51+G45+G40+G36+G32+G27+G24+G13</f>
        <v>0</v>
      </c>
      <c r="H73" s="110">
        <f t="shared" si="13"/>
        <v>25</v>
      </c>
      <c r="I73" s="110">
        <f t="shared" si="13"/>
        <v>1</v>
      </c>
      <c r="J73" s="110">
        <f t="shared" si="13"/>
        <v>0</v>
      </c>
      <c r="K73" s="110">
        <f t="shared" si="13"/>
        <v>0</v>
      </c>
      <c r="L73" s="110">
        <f t="shared" si="13"/>
        <v>1</v>
      </c>
      <c r="M73" s="110">
        <f t="shared" si="13"/>
        <v>0</v>
      </c>
      <c r="N73" s="110">
        <f t="shared" si="13"/>
        <v>0</v>
      </c>
      <c r="O73" s="37">
        <f>O13+O24+O36+O40+O45+O51+O56+O60+O64+O67+O70+O27+O32</f>
        <v>135408.18</v>
      </c>
    </row>
    <row r="74" spans="1:15" ht="14.45" customHeight="1" x14ac:dyDescent="0.25">
      <c r="A74" s="134" t="s">
        <v>23</v>
      </c>
      <c r="B74" s="134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</row>
    <row r="75" spans="1:15" s="15" customFormat="1" x14ac:dyDescent="0.25">
      <c r="A75" s="21" t="s">
        <v>125</v>
      </c>
      <c r="B75" s="22" t="s">
        <v>8</v>
      </c>
      <c r="C75" s="21"/>
      <c r="D75" s="21" t="s">
        <v>9</v>
      </c>
      <c r="E75" s="22" t="s">
        <v>24</v>
      </c>
      <c r="F75" s="21">
        <f t="shared" ref="F75:N75" si="14">SUM(F76:F81)</f>
        <v>5</v>
      </c>
      <c r="G75" s="21">
        <f t="shared" si="14"/>
        <v>0</v>
      </c>
      <c r="H75" s="21">
        <f t="shared" si="14"/>
        <v>0</v>
      </c>
      <c r="I75" s="21">
        <f t="shared" si="14"/>
        <v>0</v>
      </c>
      <c r="J75" s="21">
        <f t="shared" si="14"/>
        <v>0</v>
      </c>
      <c r="K75" s="21">
        <f t="shared" si="14"/>
        <v>0</v>
      </c>
      <c r="L75" s="21">
        <f t="shared" si="14"/>
        <v>0</v>
      </c>
      <c r="M75" s="21">
        <f t="shared" si="14"/>
        <v>0</v>
      </c>
      <c r="N75" s="21">
        <f t="shared" si="14"/>
        <v>0</v>
      </c>
      <c r="O75" s="23">
        <f>SUM(O76:O81)</f>
        <v>19447.05</v>
      </c>
    </row>
    <row r="76" spans="1:15" s="15" customFormat="1" x14ac:dyDescent="0.25">
      <c r="A76" s="13" t="s">
        <v>1</v>
      </c>
      <c r="B76" s="113" t="s">
        <v>90</v>
      </c>
      <c r="C76" s="114"/>
      <c r="D76" s="114"/>
      <c r="E76" s="115"/>
      <c r="F76" s="13"/>
      <c r="G76" s="13"/>
      <c r="H76" s="13"/>
      <c r="I76" s="13"/>
      <c r="J76" s="13"/>
      <c r="K76" s="13"/>
      <c r="L76" s="13"/>
      <c r="M76" s="13"/>
      <c r="N76" s="13"/>
      <c r="O76" s="16"/>
    </row>
    <row r="77" spans="1:15" s="2" customFormat="1" x14ac:dyDescent="0.25">
      <c r="A77" s="12" t="s">
        <v>9</v>
      </c>
      <c r="B77" s="81" t="s">
        <v>208</v>
      </c>
      <c r="C77" s="85" t="s">
        <v>517</v>
      </c>
      <c r="D77" s="81"/>
      <c r="E77" s="81"/>
      <c r="F77" s="13">
        <v>1</v>
      </c>
      <c r="G77" s="13"/>
      <c r="H77" s="13"/>
      <c r="I77" s="13"/>
      <c r="J77" s="13"/>
      <c r="K77" s="13"/>
      <c r="L77" s="13"/>
      <c r="M77" s="13"/>
      <c r="N77" s="13"/>
      <c r="O77" s="16">
        <v>3889.41</v>
      </c>
    </row>
    <row r="78" spans="1:15" s="2" customFormat="1" x14ac:dyDescent="0.25">
      <c r="A78" s="12" t="s">
        <v>9</v>
      </c>
      <c r="B78" s="81" t="s">
        <v>93</v>
      </c>
      <c r="C78" s="85" t="s">
        <v>518</v>
      </c>
      <c r="D78" s="81"/>
      <c r="E78" s="81"/>
      <c r="F78" s="13">
        <v>1</v>
      </c>
      <c r="G78" s="13"/>
      <c r="H78" s="13"/>
      <c r="I78" s="13"/>
      <c r="J78" s="13"/>
      <c r="K78" s="13"/>
      <c r="L78" s="13"/>
      <c r="M78" s="13"/>
      <c r="N78" s="13"/>
      <c r="O78" s="16">
        <v>3889.41</v>
      </c>
    </row>
    <row r="79" spans="1:15" s="2" customFormat="1" x14ac:dyDescent="0.25">
      <c r="A79" s="12" t="s">
        <v>9</v>
      </c>
      <c r="B79" s="81" t="s">
        <v>94</v>
      </c>
      <c r="C79" s="85" t="s">
        <v>519</v>
      </c>
      <c r="D79" s="81"/>
      <c r="E79" s="81"/>
      <c r="F79" s="13">
        <v>1</v>
      </c>
      <c r="G79" s="13"/>
      <c r="H79" s="13"/>
      <c r="I79" s="13"/>
      <c r="J79" s="13"/>
      <c r="K79" s="13"/>
      <c r="L79" s="13"/>
      <c r="M79" s="13"/>
      <c r="N79" s="13"/>
      <c r="O79" s="16">
        <v>3889.41</v>
      </c>
    </row>
    <row r="80" spans="1:15" s="2" customFormat="1" x14ac:dyDescent="0.25">
      <c r="A80" s="12" t="s">
        <v>9</v>
      </c>
      <c r="B80" s="81" t="s">
        <v>365</v>
      </c>
      <c r="C80" s="85" t="s">
        <v>520</v>
      </c>
      <c r="D80" s="81"/>
      <c r="E80" s="81"/>
      <c r="F80" s="13">
        <v>1</v>
      </c>
      <c r="G80" s="13"/>
      <c r="H80" s="13"/>
      <c r="I80" s="13"/>
      <c r="J80" s="13"/>
      <c r="K80" s="13"/>
      <c r="L80" s="13"/>
      <c r="M80" s="13"/>
      <c r="N80" s="13"/>
      <c r="O80" s="16">
        <v>3889.41</v>
      </c>
    </row>
    <row r="81" spans="1:15" s="2" customFormat="1" x14ac:dyDescent="0.25">
      <c r="A81" s="12" t="s">
        <v>9</v>
      </c>
      <c r="B81" s="84" t="s">
        <v>368</v>
      </c>
      <c r="C81" s="100" t="s">
        <v>521</v>
      </c>
      <c r="D81" s="84"/>
      <c r="E81" s="84"/>
      <c r="F81" s="13">
        <v>1</v>
      </c>
      <c r="G81" s="13"/>
      <c r="H81" s="13"/>
      <c r="I81" s="13"/>
      <c r="J81" s="13"/>
      <c r="K81" s="13"/>
      <c r="L81" s="13"/>
      <c r="M81" s="13"/>
      <c r="N81" s="13"/>
      <c r="O81" s="16">
        <v>3889.41</v>
      </c>
    </row>
    <row r="82" spans="1:15" x14ac:dyDescent="0.25">
      <c r="A82" s="7"/>
      <c r="B82" s="6"/>
      <c r="C82" s="7"/>
      <c r="D82" s="7"/>
      <c r="E82" s="8" t="s">
        <v>22</v>
      </c>
      <c r="F82" s="9">
        <f>F75</f>
        <v>5</v>
      </c>
      <c r="G82" s="9">
        <f t="shared" ref="G82:N82" si="15">G75</f>
        <v>0</v>
      </c>
      <c r="H82" s="9">
        <f>H75</f>
        <v>0</v>
      </c>
      <c r="I82" s="9">
        <f t="shared" si="15"/>
        <v>0</v>
      </c>
      <c r="J82" s="9">
        <f t="shared" si="15"/>
        <v>0</v>
      </c>
      <c r="K82" s="9">
        <f t="shared" si="15"/>
        <v>0</v>
      </c>
      <c r="L82" s="9">
        <f t="shared" si="15"/>
        <v>0</v>
      </c>
      <c r="M82" s="9">
        <f t="shared" si="15"/>
        <v>0</v>
      </c>
      <c r="N82" s="9">
        <f t="shared" si="15"/>
        <v>0</v>
      </c>
      <c r="O82" s="10">
        <f>O75</f>
        <v>19447.05</v>
      </c>
    </row>
    <row r="83" spans="1:15" ht="14.45" customHeight="1" x14ac:dyDescent="0.25">
      <c r="A83" s="124" t="s">
        <v>25</v>
      </c>
      <c r="B83" s="124"/>
      <c r="C83" s="124"/>
      <c r="D83" s="124"/>
      <c r="E83" s="124"/>
      <c r="F83" s="124"/>
      <c r="G83" s="124"/>
      <c r="H83" s="124"/>
      <c r="I83" s="124"/>
      <c r="J83" s="124"/>
      <c r="K83" s="124"/>
      <c r="L83" s="124"/>
      <c r="M83" s="124"/>
      <c r="N83" s="124"/>
      <c r="O83" s="124"/>
    </row>
    <row r="84" spans="1:15" s="15" customFormat="1" x14ac:dyDescent="0.25">
      <c r="A84" s="21" t="s">
        <v>126</v>
      </c>
      <c r="B84" s="22" t="s">
        <v>26</v>
      </c>
      <c r="C84" s="21"/>
      <c r="D84" s="21" t="s">
        <v>9</v>
      </c>
      <c r="E84" s="22" t="s">
        <v>27</v>
      </c>
      <c r="F84" s="21">
        <f t="shared" ref="F84:M84" si="16">SUM(F85:F89)</f>
        <v>4</v>
      </c>
      <c r="G84" s="21">
        <f t="shared" si="16"/>
        <v>0</v>
      </c>
      <c r="H84" s="21">
        <f t="shared" si="16"/>
        <v>0</v>
      </c>
      <c r="I84" s="21">
        <f t="shared" si="16"/>
        <v>0</v>
      </c>
      <c r="J84" s="21">
        <f t="shared" si="16"/>
        <v>0</v>
      </c>
      <c r="K84" s="21">
        <f t="shared" si="16"/>
        <v>0</v>
      </c>
      <c r="L84" s="21">
        <f t="shared" si="16"/>
        <v>0</v>
      </c>
      <c r="M84" s="21">
        <f t="shared" si="16"/>
        <v>0</v>
      </c>
      <c r="N84" s="21">
        <f>SUM(N85:N90)</f>
        <v>0</v>
      </c>
      <c r="O84" s="23">
        <f>SUM(O85:O89)</f>
        <v>15557.64</v>
      </c>
    </row>
    <row r="85" spans="1:15" s="2" customFormat="1" x14ac:dyDescent="0.25">
      <c r="A85" s="13" t="s">
        <v>1</v>
      </c>
      <c r="B85" s="113" t="s">
        <v>90</v>
      </c>
      <c r="C85" s="114"/>
      <c r="D85" s="114"/>
      <c r="E85" s="115"/>
      <c r="F85" s="13"/>
      <c r="G85" s="13"/>
      <c r="H85" s="13"/>
      <c r="I85" s="13"/>
      <c r="J85" s="13"/>
      <c r="K85" s="13"/>
      <c r="L85" s="13"/>
      <c r="M85" s="13"/>
      <c r="N85" s="13"/>
      <c r="O85" s="14"/>
    </row>
    <row r="86" spans="1:15" s="2" customFormat="1" x14ac:dyDescent="0.25">
      <c r="A86" s="12" t="s">
        <v>9</v>
      </c>
      <c r="B86" s="81" t="s">
        <v>112</v>
      </c>
      <c r="C86" s="85" t="s">
        <v>522</v>
      </c>
      <c r="D86" s="81"/>
      <c r="E86" s="81"/>
      <c r="F86" s="13">
        <v>1</v>
      </c>
      <c r="G86" s="13"/>
      <c r="H86" s="13"/>
      <c r="I86" s="13"/>
      <c r="J86" s="13"/>
      <c r="K86" s="13"/>
      <c r="L86" s="13"/>
      <c r="M86" s="13"/>
      <c r="N86" s="13"/>
      <c r="O86" s="16">
        <v>3889.41</v>
      </c>
    </row>
    <row r="87" spans="1:15" s="2" customFormat="1" x14ac:dyDescent="0.25">
      <c r="A87" s="12" t="s">
        <v>9</v>
      </c>
      <c r="B87" s="81" t="s">
        <v>374</v>
      </c>
      <c r="C87" s="85" t="s">
        <v>523</v>
      </c>
      <c r="D87" s="81"/>
      <c r="E87" s="81"/>
      <c r="F87" s="13">
        <v>1</v>
      </c>
      <c r="G87" s="13"/>
      <c r="H87" s="13"/>
      <c r="I87" s="13"/>
      <c r="J87" s="13"/>
      <c r="K87" s="13"/>
      <c r="L87" s="13"/>
      <c r="M87" s="13"/>
      <c r="N87" s="13"/>
      <c r="O87" s="16">
        <v>3889.41</v>
      </c>
    </row>
    <row r="88" spans="1:15" s="2" customFormat="1" x14ac:dyDescent="0.25">
      <c r="A88" s="12" t="s">
        <v>9</v>
      </c>
      <c r="B88" s="81" t="s">
        <v>477</v>
      </c>
      <c r="C88" s="85" t="s">
        <v>524</v>
      </c>
      <c r="D88" s="81"/>
      <c r="E88" s="81"/>
      <c r="F88" s="13">
        <v>1</v>
      </c>
      <c r="G88" s="13"/>
      <c r="H88" s="13"/>
      <c r="I88" s="13"/>
      <c r="J88" s="13"/>
      <c r="K88" s="13"/>
      <c r="L88" s="13"/>
      <c r="M88" s="13"/>
      <c r="N88" s="13"/>
      <c r="O88" s="16">
        <v>3889.41</v>
      </c>
    </row>
    <row r="89" spans="1:15" s="2" customFormat="1" x14ac:dyDescent="0.25">
      <c r="A89" s="12" t="s">
        <v>9</v>
      </c>
      <c r="B89" s="81" t="s">
        <v>762</v>
      </c>
      <c r="C89" s="85" t="s">
        <v>763</v>
      </c>
      <c r="D89" s="81"/>
      <c r="E89" s="81"/>
      <c r="F89" s="13">
        <v>1</v>
      </c>
      <c r="G89" s="13"/>
      <c r="H89" s="13"/>
      <c r="I89" s="13"/>
      <c r="J89" s="13"/>
      <c r="K89" s="13"/>
      <c r="L89" s="13"/>
      <c r="M89" s="13"/>
      <c r="N89" s="13"/>
      <c r="O89" s="16">
        <v>3889.41</v>
      </c>
    </row>
    <row r="90" spans="1:15" s="15" customFormat="1" x14ac:dyDescent="0.25">
      <c r="A90" s="45" t="s">
        <v>127</v>
      </c>
      <c r="B90" s="22" t="s">
        <v>8</v>
      </c>
      <c r="C90" s="21"/>
      <c r="D90" s="21" t="s">
        <v>9</v>
      </c>
      <c r="E90" s="22" t="s">
        <v>28</v>
      </c>
      <c r="F90" s="21">
        <f t="shared" ref="F90:N90" si="17">SUM(F91:F96)</f>
        <v>5</v>
      </c>
      <c r="G90" s="21">
        <f t="shared" si="17"/>
        <v>0</v>
      </c>
      <c r="H90" s="21">
        <f t="shared" si="17"/>
        <v>0</v>
      </c>
      <c r="I90" s="21">
        <f t="shared" si="17"/>
        <v>0</v>
      </c>
      <c r="J90" s="21">
        <f t="shared" si="17"/>
        <v>0</v>
      </c>
      <c r="K90" s="21">
        <f t="shared" si="17"/>
        <v>0</v>
      </c>
      <c r="L90" s="21">
        <f t="shared" si="17"/>
        <v>0</v>
      </c>
      <c r="M90" s="21">
        <f t="shared" si="17"/>
        <v>0</v>
      </c>
      <c r="N90" s="21">
        <f t="shared" si="17"/>
        <v>0</v>
      </c>
      <c r="O90" s="23">
        <f>SUM(O91:O96)</f>
        <v>19447.05</v>
      </c>
    </row>
    <row r="91" spans="1:15" s="2" customFormat="1" x14ac:dyDescent="0.25">
      <c r="A91" s="13" t="s">
        <v>1</v>
      </c>
      <c r="B91" s="113" t="s">
        <v>90</v>
      </c>
      <c r="C91" s="114"/>
      <c r="D91" s="114"/>
      <c r="E91" s="115"/>
      <c r="F91" s="13"/>
      <c r="G91" s="13"/>
      <c r="H91" s="13"/>
      <c r="I91" s="13"/>
      <c r="J91" s="13"/>
      <c r="K91" s="13"/>
      <c r="L91" s="13"/>
      <c r="M91" s="13"/>
      <c r="N91" s="13"/>
      <c r="O91" s="14"/>
    </row>
    <row r="92" spans="1:15" s="2" customFormat="1" x14ac:dyDescent="0.25">
      <c r="A92" s="12" t="s">
        <v>9</v>
      </c>
      <c r="B92" s="81" t="s">
        <v>461</v>
      </c>
      <c r="C92" s="85" t="s">
        <v>525</v>
      </c>
      <c r="D92" s="81"/>
      <c r="E92" s="81"/>
      <c r="F92" s="13">
        <v>1</v>
      </c>
      <c r="G92" s="13"/>
      <c r="H92" s="13"/>
      <c r="I92" s="13"/>
      <c r="J92" s="13"/>
      <c r="K92" s="13"/>
      <c r="L92" s="13"/>
      <c r="M92" s="13"/>
      <c r="N92" s="13"/>
      <c r="O92" s="16">
        <v>3889.41</v>
      </c>
    </row>
    <row r="93" spans="1:15" s="2" customFormat="1" x14ac:dyDescent="0.25">
      <c r="A93" s="12" t="s">
        <v>9</v>
      </c>
      <c r="B93" s="81" t="s">
        <v>166</v>
      </c>
      <c r="C93" s="85" t="s">
        <v>526</v>
      </c>
      <c r="D93" s="81"/>
      <c r="E93" s="81"/>
      <c r="F93" s="13">
        <v>1</v>
      </c>
      <c r="G93" s="13"/>
      <c r="H93" s="13"/>
      <c r="I93" s="13"/>
      <c r="J93" s="13"/>
      <c r="K93" s="13"/>
      <c r="L93" s="13"/>
      <c r="M93" s="13"/>
      <c r="N93" s="13"/>
      <c r="O93" s="16">
        <v>3889.41</v>
      </c>
    </row>
    <row r="94" spans="1:15" s="2" customFormat="1" x14ac:dyDescent="0.25">
      <c r="A94" s="12" t="s">
        <v>9</v>
      </c>
      <c r="B94" s="81" t="s">
        <v>696</v>
      </c>
      <c r="C94" s="85" t="s">
        <v>697</v>
      </c>
      <c r="D94" s="81"/>
      <c r="E94" s="81"/>
      <c r="F94" s="13">
        <v>1</v>
      </c>
      <c r="G94" s="13"/>
      <c r="H94" s="13"/>
      <c r="I94" s="13"/>
      <c r="J94" s="13"/>
      <c r="K94" s="13"/>
      <c r="L94" s="13"/>
      <c r="M94" s="13"/>
      <c r="N94" s="13"/>
      <c r="O94" s="16">
        <v>3889.41</v>
      </c>
    </row>
    <row r="95" spans="1:15" s="2" customFormat="1" x14ac:dyDescent="0.25">
      <c r="A95" s="12" t="s">
        <v>9</v>
      </c>
      <c r="B95" s="81" t="s">
        <v>106</v>
      </c>
      <c r="C95" s="85" t="s">
        <v>527</v>
      </c>
      <c r="D95" s="81"/>
      <c r="E95" s="81"/>
      <c r="F95" s="13">
        <v>1</v>
      </c>
      <c r="G95" s="13"/>
      <c r="H95" s="13"/>
      <c r="I95" s="13"/>
      <c r="J95" s="13"/>
      <c r="K95" s="13"/>
      <c r="L95" s="13"/>
      <c r="M95" s="13"/>
      <c r="N95" s="13"/>
      <c r="O95" s="16">
        <v>3889.41</v>
      </c>
    </row>
    <row r="96" spans="1:15" s="2" customFormat="1" x14ac:dyDescent="0.25">
      <c r="A96" s="12" t="s">
        <v>9</v>
      </c>
      <c r="B96" s="81" t="s">
        <v>778</v>
      </c>
      <c r="C96" s="85" t="s">
        <v>779</v>
      </c>
      <c r="D96" s="81"/>
      <c r="E96" s="81"/>
      <c r="F96" s="13">
        <v>1</v>
      </c>
      <c r="G96" s="13"/>
      <c r="H96" s="13"/>
      <c r="I96" s="13"/>
      <c r="J96" s="13"/>
      <c r="K96" s="13"/>
      <c r="L96" s="13"/>
      <c r="M96" s="13"/>
      <c r="N96" s="13"/>
      <c r="O96" s="16">
        <v>3889.41</v>
      </c>
    </row>
    <row r="97" spans="1:15" s="15" customFormat="1" x14ac:dyDescent="0.25">
      <c r="A97" s="21" t="s">
        <v>128</v>
      </c>
      <c r="B97" s="22" t="s">
        <v>175</v>
      </c>
      <c r="C97" s="21"/>
      <c r="D97" s="21" t="s">
        <v>9</v>
      </c>
      <c r="E97" s="22" t="s">
        <v>29</v>
      </c>
      <c r="F97" s="21">
        <f t="shared" ref="F97:N97" si="18">SUM(F98:F109)</f>
        <v>3</v>
      </c>
      <c r="G97" s="21">
        <f t="shared" si="18"/>
        <v>7</v>
      </c>
      <c r="H97" s="21">
        <f t="shared" si="18"/>
        <v>0</v>
      </c>
      <c r="I97" s="21">
        <f t="shared" si="18"/>
        <v>0</v>
      </c>
      <c r="J97" s="21">
        <f t="shared" si="18"/>
        <v>0</v>
      </c>
      <c r="K97" s="21">
        <f t="shared" si="18"/>
        <v>0</v>
      </c>
      <c r="L97" s="21">
        <f t="shared" si="18"/>
        <v>1</v>
      </c>
      <c r="M97" s="21">
        <f t="shared" si="18"/>
        <v>0</v>
      </c>
      <c r="N97" s="21">
        <f t="shared" si="18"/>
        <v>0</v>
      </c>
      <c r="O97" s="23">
        <f>SUM(O98:O109)</f>
        <v>44929.25</v>
      </c>
    </row>
    <row r="98" spans="1:15" s="2" customFormat="1" x14ac:dyDescent="0.25">
      <c r="A98" s="13" t="s">
        <v>1</v>
      </c>
      <c r="B98" s="113" t="s">
        <v>90</v>
      </c>
      <c r="C98" s="114"/>
      <c r="D98" s="114"/>
      <c r="E98" s="115"/>
      <c r="F98" s="13"/>
      <c r="G98" s="13"/>
      <c r="H98" s="13"/>
      <c r="I98" s="13"/>
      <c r="J98" s="13"/>
      <c r="K98" s="13"/>
      <c r="L98" s="13"/>
      <c r="M98" s="13"/>
      <c r="N98" s="13"/>
      <c r="O98" s="14"/>
    </row>
    <row r="99" spans="1:15" s="2" customFormat="1" x14ac:dyDescent="0.25">
      <c r="A99" s="12" t="s">
        <v>9</v>
      </c>
      <c r="B99" s="84" t="s">
        <v>760</v>
      </c>
      <c r="C99" s="100" t="s">
        <v>761</v>
      </c>
      <c r="D99" s="84"/>
      <c r="E99" s="84"/>
      <c r="F99" s="13">
        <v>1</v>
      </c>
      <c r="G99" s="13"/>
      <c r="H99" s="13"/>
      <c r="I99" s="13"/>
      <c r="J99" s="13"/>
      <c r="K99" s="13"/>
      <c r="L99" s="13"/>
      <c r="M99" s="13"/>
      <c r="N99" s="13"/>
      <c r="O99" s="16">
        <v>3889.41</v>
      </c>
    </row>
    <row r="100" spans="1:15" s="2" customFormat="1" x14ac:dyDescent="0.25">
      <c r="A100" s="12" t="s">
        <v>9</v>
      </c>
      <c r="B100" s="81" t="s">
        <v>702</v>
      </c>
      <c r="C100" s="85" t="s">
        <v>703</v>
      </c>
      <c r="D100" s="81"/>
      <c r="E100" s="81"/>
      <c r="F100" s="13"/>
      <c r="G100" s="13"/>
      <c r="H100" s="13"/>
      <c r="I100" s="13"/>
      <c r="J100" s="13"/>
      <c r="K100" s="13"/>
      <c r="L100" s="13">
        <v>1</v>
      </c>
      <c r="M100" s="13"/>
      <c r="N100" s="13"/>
      <c r="O100" s="16">
        <v>5843.35</v>
      </c>
    </row>
    <row r="101" spans="1:15" s="2" customFormat="1" x14ac:dyDescent="0.25">
      <c r="A101" s="12" t="s">
        <v>9</v>
      </c>
      <c r="B101" s="81" t="s">
        <v>744</v>
      </c>
      <c r="C101" s="85" t="s">
        <v>745</v>
      </c>
      <c r="D101" s="81"/>
      <c r="E101" s="81"/>
      <c r="F101" s="13">
        <v>1</v>
      </c>
      <c r="G101" s="13"/>
      <c r="H101" s="13"/>
      <c r="I101" s="13"/>
      <c r="J101" s="13"/>
      <c r="K101" s="13"/>
      <c r="L101" s="13"/>
      <c r="M101" s="13"/>
      <c r="N101" s="13"/>
      <c r="O101" s="16">
        <v>3889.41</v>
      </c>
    </row>
    <row r="102" spans="1:15" s="2" customFormat="1" x14ac:dyDescent="0.25">
      <c r="A102" s="12" t="s">
        <v>9</v>
      </c>
      <c r="B102" s="81" t="s">
        <v>395</v>
      </c>
      <c r="C102" s="85" t="s">
        <v>528</v>
      </c>
      <c r="D102" s="81"/>
      <c r="E102" s="81"/>
      <c r="F102" s="13">
        <v>1</v>
      </c>
      <c r="G102" s="13"/>
      <c r="H102" s="13"/>
      <c r="I102" s="13"/>
      <c r="J102" s="13"/>
      <c r="K102" s="13"/>
      <c r="L102" s="13"/>
      <c r="M102" s="13"/>
      <c r="N102" s="13"/>
      <c r="O102" s="16">
        <v>3889.41</v>
      </c>
    </row>
    <row r="103" spans="1:15" s="2" customFormat="1" x14ac:dyDescent="0.25">
      <c r="A103" s="12" t="s">
        <v>9</v>
      </c>
      <c r="B103" s="81" t="s">
        <v>746</v>
      </c>
      <c r="C103" s="85" t="s">
        <v>747</v>
      </c>
      <c r="D103" s="81"/>
      <c r="E103" s="81"/>
      <c r="F103" s="13"/>
      <c r="G103" s="13">
        <v>1</v>
      </c>
      <c r="H103" s="13"/>
      <c r="I103" s="13"/>
      <c r="J103" s="13"/>
      <c r="K103" s="13"/>
      <c r="L103" s="13"/>
      <c r="M103" s="13"/>
      <c r="N103" s="13"/>
      <c r="O103" s="16">
        <v>3916.81</v>
      </c>
    </row>
    <row r="104" spans="1:15" s="2" customFormat="1" x14ac:dyDescent="0.25">
      <c r="A104" s="12" t="s">
        <v>9</v>
      </c>
      <c r="B104" s="81" t="s">
        <v>97</v>
      </c>
      <c r="C104" s="85" t="s">
        <v>529</v>
      </c>
      <c r="D104" s="81"/>
      <c r="E104" s="81"/>
      <c r="F104" s="13"/>
      <c r="G104" s="13">
        <v>1</v>
      </c>
      <c r="H104" s="13"/>
      <c r="I104" s="13"/>
      <c r="J104" s="13"/>
      <c r="K104" s="13"/>
      <c r="L104" s="13"/>
      <c r="M104" s="13"/>
      <c r="N104" s="13"/>
      <c r="O104" s="16">
        <v>3916.81</v>
      </c>
    </row>
    <row r="105" spans="1:15" s="2" customFormat="1" x14ac:dyDescent="0.25">
      <c r="A105" s="12" t="s">
        <v>9</v>
      </c>
      <c r="B105" s="81" t="s">
        <v>340</v>
      </c>
      <c r="C105" s="85" t="s">
        <v>530</v>
      </c>
      <c r="D105" s="81"/>
      <c r="E105" s="81"/>
      <c r="F105" s="13"/>
      <c r="G105" s="13">
        <v>1</v>
      </c>
      <c r="H105" s="13"/>
      <c r="I105" s="13"/>
      <c r="J105" s="13"/>
      <c r="K105" s="13"/>
      <c r="L105" s="13"/>
      <c r="M105" s="13"/>
      <c r="N105" s="13"/>
      <c r="O105" s="16">
        <v>3916.81</v>
      </c>
    </row>
    <row r="106" spans="1:15" s="2" customFormat="1" x14ac:dyDescent="0.25">
      <c r="A106" s="12" t="s">
        <v>9</v>
      </c>
      <c r="B106" s="81" t="s">
        <v>407</v>
      </c>
      <c r="C106" s="85" t="s">
        <v>531</v>
      </c>
      <c r="D106" s="81"/>
      <c r="E106" s="81"/>
      <c r="F106" s="13"/>
      <c r="G106" s="13">
        <v>1</v>
      </c>
      <c r="H106" s="13"/>
      <c r="I106" s="13"/>
      <c r="J106" s="13"/>
      <c r="K106" s="13"/>
      <c r="L106" s="13"/>
      <c r="M106" s="13"/>
      <c r="N106" s="13"/>
      <c r="O106" s="16">
        <v>3916.81</v>
      </c>
    </row>
    <row r="107" spans="1:15" s="2" customFormat="1" x14ac:dyDescent="0.25">
      <c r="A107" s="12" t="s">
        <v>9</v>
      </c>
      <c r="B107" s="81" t="s">
        <v>98</v>
      </c>
      <c r="C107" s="85" t="s">
        <v>532</v>
      </c>
      <c r="D107" s="81"/>
      <c r="E107" s="81"/>
      <c r="F107" s="13"/>
      <c r="G107" s="13">
        <v>1</v>
      </c>
      <c r="H107" s="13"/>
      <c r="I107" s="13"/>
      <c r="J107" s="13"/>
      <c r="K107" s="13"/>
      <c r="L107" s="13"/>
      <c r="M107" s="13"/>
      <c r="N107" s="13"/>
      <c r="O107" s="16">
        <v>3916.81</v>
      </c>
    </row>
    <row r="108" spans="1:15" s="2" customFormat="1" x14ac:dyDescent="0.25">
      <c r="A108" s="12" t="s">
        <v>9</v>
      </c>
      <c r="B108" s="81" t="s">
        <v>704</v>
      </c>
      <c r="C108" s="85" t="s">
        <v>705</v>
      </c>
      <c r="D108" s="81"/>
      <c r="E108" s="81"/>
      <c r="F108" s="13"/>
      <c r="G108" s="13">
        <v>1</v>
      </c>
      <c r="H108" s="13"/>
      <c r="I108" s="13"/>
      <c r="J108" s="13"/>
      <c r="K108" s="13"/>
      <c r="L108" s="13"/>
      <c r="M108" s="13"/>
      <c r="N108" s="13"/>
      <c r="O108" s="16">
        <v>3916.81</v>
      </c>
    </row>
    <row r="109" spans="1:15" s="2" customFormat="1" x14ac:dyDescent="0.25">
      <c r="A109" s="12" t="s">
        <v>9</v>
      </c>
      <c r="B109" s="81" t="s">
        <v>700</v>
      </c>
      <c r="C109" s="85" t="s">
        <v>701</v>
      </c>
      <c r="D109" s="81"/>
      <c r="E109" s="81"/>
      <c r="F109" s="13"/>
      <c r="G109" s="13">
        <v>1</v>
      </c>
      <c r="H109" s="13"/>
      <c r="I109" s="13"/>
      <c r="J109" s="13"/>
      <c r="K109" s="13"/>
      <c r="L109" s="13"/>
      <c r="M109" s="13"/>
      <c r="N109" s="13"/>
      <c r="O109" s="16">
        <v>3916.81</v>
      </c>
    </row>
    <row r="110" spans="1:15" s="15" customFormat="1" ht="26.25" customHeight="1" x14ac:dyDescent="0.25">
      <c r="A110" s="21" t="s">
        <v>129</v>
      </c>
      <c r="B110" s="22" t="s">
        <v>30</v>
      </c>
      <c r="C110" s="21"/>
      <c r="D110" s="21" t="s">
        <v>9</v>
      </c>
      <c r="E110" s="22" t="s">
        <v>31</v>
      </c>
      <c r="F110" s="21">
        <f t="shared" ref="F110:L110" si="19">SUM(F111:F112)</f>
        <v>1</v>
      </c>
      <c r="G110" s="21">
        <f t="shared" si="19"/>
        <v>0</v>
      </c>
      <c r="H110" s="21">
        <f t="shared" si="19"/>
        <v>0</v>
      </c>
      <c r="I110" s="21">
        <f t="shared" si="19"/>
        <v>0</v>
      </c>
      <c r="J110" s="21">
        <f t="shared" si="19"/>
        <v>0</v>
      </c>
      <c r="K110" s="21">
        <f t="shared" si="19"/>
        <v>0</v>
      </c>
      <c r="L110" s="21">
        <f t="shared" si="19"/>
        <v>0</v>
      </c>
      <c r="M110" s="21">
        <f>SUM(M111:M115)</f>
        <v>0</v>
      </c>
      <c r="N110" s="21">
        <f>SUM(N111:N115)</f>
        <v>0</v>
      </c>
      <c r="O110" s="23">
        <f>SUM(O111:O112)</f>
        <v>3889.41</v>
      </c>
    </row>
    <row r="111" spans="1:15" s="2" customFormat="1" x14ac:dyDescent="0.25">
      <c r="A111" s="13" t="s">
        <v>1</v>
      </c>
      <c r="B111" s="113" t="s">
        <v>90</v>
      </c>
      <c r="C111" s="114"/>
      <c r="D111" s="114"/>
      <c r="E111" s="115"/>
      <c r="F111" s="13"/>
      <c r="G111" s="13"/>
      <c r="H111" s="13"/>
      <c r="I111" s="13"/>
      <c r="J111" s="13"/>
      <c r="K111" s="13"/>
      <c r="L111" s="13"/>
      <c r="M111" s="13"/>
      <c r="N111" s="13"/>
      <c r="O111" s="14"/>
    </row>
    <row r="112" spans="1:15" s="2" customFormat="1" x14ac:dyDescent="0.25">
      <c r="A112" s="12" t="s">
        <v>9</v>
      </c>
      <c r="B112" s="81" t="s">
        <v>212</v>
      </c>
      <c r="C112" s="85" t="s">
        <v>533</v>
      </c>
      <c r="D112" s="81"/>
      <c r="E112" s="81"/>
      <c r="F112" s="13">
        <v>1</v>
      </c>
      <c r="G112" s="13"/>
      <c r="H112" s="13"/>
      <c r="I112" s="13"/>
      <c r="J112" s="13"/>
      <c r="K112" s="13"/>
      <c r="L112" s="13"/>
      <c r="M112" s="13"/>
      <c r="N112" s="13"/>
      <c r="O112" s="16">
        <v>3889.41</v>
      </c>
    </row>
    <row r="113" spans="1:15" s="15" customFormat="1" ht="23.25" customHeight="1" x14ac:dyDescent="0.25">
      <c r="A113" s="21" t="s">
        <v>130</v>
      </c>
      <c r="B113" s="22" t="s">
        <v>32</v>
      </c>
      <c r="C113" s="21"/>
      <c r="D113" s="21" t="s">
        <v>9</v>
      </c>
      <c r="E113" s="22" t="s">
        <v>33</v>
      </c>
      <c r="F113" s="21">
        <f t="shared" ref="F113:M113" si="20">SUM(F114:F115)</f>
        <v>1</v>
      </c>
      <c r="G113" s="21">
        <f t="shared" si="20"/>
        <v>0</v>
      </c>
      <c r="H113" s="21">
        <f t="shared" si="20"/>
        <v>0</v>
      </c>
      <c r="I113" s="21">
        <f t="shared" si="20"/>
        <v>0</v>
      </c>
      <c r="J113" s="21">
        <f t="shared" si="20"/>
        <v>0</v>
      </c>
      <c r="K113" s="21">
        <f t="shared" si="20"/>
        <v>0</v>
      </c>
      <c r="L113" s="21">
        <f t="shared" si="20"/>
        <v>0</v>
      </c>
      <c r="M113" s="21">
        <f t="shared" si="20"/>
        <v>0</v>
      </c>
      <c r="N113" s="21">
        <f>SUM(N114:N121)</f>
        <v>0</v>
      </c>
      <c r="O113" s="23">
        <f>SUM(O114:O115)</f>
        <v>3889.41</v>
      </c>
    </row>
    <row r="114" spans="1:15" s="2" customFormat="1" x14ac:dyDescent="0.25">
      <c r="A114" s="13" t="s">
        <v>1</v>
      </c>
      <c r="B114" s="113" t="s">
        <v>90</v>
      </c>
      <c r="C114" s="114"/>
      <c r="D114" s="114"/>
      <c r="E114" s="115"/>
      <c r="F114" s="13"/>
      <c r="G114" s="13"/>
      <c r="H114" s="13"/>
      <c r="I114" s="13"/>
      <c r="J114" s="13"/>
      <c r="K114" s="13"/>
      <c r="L114" s="13"/>
      <c r="M114" s="13"/>
      <c r="N114" s="13"/>
      <c r="O114" s="14"/>
    </row>
    <row r="115" spans="1:15" s="2" customFormat="1" x14ac:dyDescent="0.25">
      <c r="A115" s="12" t="s">
        <v>9</v>
      </c>
      <c r="B115" s="81" t="s">
        <v>355</v>
      </c>
      <c r="C115" s="85" t="s">
        <v>534</v>
      </c>
      <c r="D115" s="81"/>
      <c r="E115" s="81"/>
      <c r="F115" s="13">
        <v>1</v>
      </c>
      <c r="G115" s="13"/>
      <c r="H115" s="13"/>
      <c r="I115" s="13"/>
      <c r="J115" s="13"/>
      <c r="K115" s="13"/>
      <c r="L115" s="13"/>
      <c r="M115" s="13"/>
      <c r="N115" s="13"/>
      <c r="O115" s="16">
        <v>3889.41</v>
      </c>
    </row>
    <row r="116" spans="1:15" s="15" customFormat="1" x14ac:dyDescent="0.25">
      <c r="A116" s="21" t="s">
        <v>313</v>
      </c>
      <c r="B116" s="22" t="s">
        <v>262</v>
      </c>
      <c r="C116" s="21"/>
      <c r="D116" s="21" t="s">
        <v>9</v>
      </c>
      <c r="E116" s="22" t="s">
        <v>219</v>
      </c>
      <c r="F116" s="21">
        <f t="shared" ref="F116:N116" si="21">SUM(F117:F118)</f>
        <v>1</v>
      </c>
      <c r="G116" s="21">
        <f t="shared" si="21"/>
        <v>0</v>
      </c>
      <c r="H116" s="21">
        <f t="shared" si="21"/>
        <v>0</v>
      </c>
      <c r="I116" s="21">
        <f t="shared" si="21"/>
        <v>0</v>
      </c>
      <c r="J116" s="21">
        <f t="shared" si="21"/>
        <v>0</v>
      </c>
      <c r="K116" s="21">
        <f t="shared" si="21"/>
        <v>0</v>
      </c>
      <c r="L116" s="21">
        <f t="shared" si="21"/>
        <v>0</v>
      </c>
      <c r="M116" s="21">
        <f t="shared" si="21"/>
        <v>0</v>
      </c>
      <c r="N116" s="21">
        <f t="shared" si="21"/>
        <v>0</v>
      </c>
      <c r="O116" s="25">
        <f>SUM(O117:O118)</f>
        <v>3889.41</v>
      </c>
    </row>
    <row r="117" spans="1:15" s="15" customFormat="1" x14ac:dyDescent="0.25">
      <c r="A117" s="13" t="s">
        <v>1</v>
      </c>
      <c r="B117" s="113" t="s">
        <v>90</v>
      </c>
      <c r="C117" s="114"/>
      <c r="D117" s="114"/>
      <c r="E117" s="115"/>
      <c r="F117" s="13"/>
      <c r="G117" s="13"/>
      <c r="H117" s="13"/>
      <c r="I117" s="13"/>
      <c r="J117" s="13"/>
      <c r="K117" s="13"/>
      <c r="L117" s="13"/>
      <c r="M117" s="13"/>
      <c r="N117" s="13"/>
      <c r="O117" s="14"/>
    </row>
    <row r="118" spans="1:15" s="2" customFormat="1" x14ac:dyDescent="0.25">
      <c r="A118" s="12" t="s">
        <v>9</v>
      </c>
      <c r="B118" s="80" t="s">
        <v>402</v>
      </c>
      <c r="C118" s="97" t="s">
        <v>535</v>
      </c>
      <c r="D118" s="80"/>
      <c r="E118" s="80"/>
      <c r="F118" s="13">
        <v>1</v>
      </c>
      <c r="G118" s="13"/>
      <c r="H118" s="13"/>
      <c r="I118" s="13"/>
      <c r="J118" s="13"/>
      <c r="K118" s="13"/>
      <c r="L118" s="13"/>
      <c r="M118" s="13"/>
      <c r="N118" s="13"/>
      <c r="O118" s="16">
        <v>3889.41</v>
      </c>
    </row>
    <row r="119" spans="1:15" s="15" customFormat="1" ht="28.5" customHeight="1" x14ac:dyDescent="0.25">
      <c r="A119" s="21" t="s">
        <v>131</v>
      </c>
      <c r="B119" s="22" t="s">
        <v>34</v>
      </c>
      <c r="C119" s="21"/>
      <c r="D119" s="21" t="s">
        <v>11</v>
      </c>
      <c r="E119" s="22" t="s">
        <v>35</v>
      </c>
      <c r="F119" s="21">
        <f t="shared" ref="F119:M119" si="22">SUM(F120:F135)</f>
        <v>0</v>
      </c>
      <c r="G119" s="21">
        <f t="shared" si="22"/>
        <v>0</v>
      </c>
      <c r="H119" s="21">
        <f t="shared" si="22"/>
        <v>0</v>
      </c>
      <c r="I119" s="21">
        <f t="shared" si="22"/>
        <v>14</v>
      </c>
      <c r="J119" s="21">
        <f t="shared" si="22"/>
        <v>0</v>
      </c>
      <c r="K119" s="21">
        <f t="shared" si="22"/>
        <v>0</v>
      </c>
      <c r="L119" s="21">
        <f t="shared" si="22"/>
        <v>1</v>
      </c>
      <c r="M119" s="21">
        <f t="shared" si="22"/>
        <v>0</v>
      </c>
      <c r="N119" s="21">
        <f>SUM(N120:N126)</f>
        <v>0</v>
      </c>
      <c r="O119" s="23">
        <f>SUM(O120:O135)</f>
        <v>61317.789999999994</v>
      </c>
    </row>
    <row r="120" spans="1:15" s="15" customFormat="1" x14ac:dyDescent="0.25">
      <c r="A120" s="13" t="s">
        <v>1</v>
      </c>
      <c r="B120" s="113" t="s">
        <v>90</v>
      </c>
      <c r="C120" s="114"/>
      <c r="D120" s="114"/>
      <c r="E120" s="115"/>
      <c r="F120" s="13"/>
      <c r="G120" s="13"/>
      <c r="H120" s="13"/>
      <c r="I120" s="13"/>
      <c r="J120" s="13"/>
      <c r="K120" s="13"/>
      <c r="L120" s="13"/>
      <c r="M120" s="13"/>
      <c r="N120" s="13"/>
      <c r="O120" s="14"/>
    </row>
    <row r="121" spans="1:15" s="2" customFormat="1" x14ac:dyDescent="0.25">
      <c r="A121" s="12" t="s">
        <v>11</v>
      </c>
      <c r="B121" s="81" t="s">
        <v>740</v>
      </c>
      <c r="C121" s="85" t="s">
        <v>741</v>
      </c>
      <c r="D121" s="81"/>
      <c r="E121" s="81"/>
      <c r="F121" s="13"/>
      <c r="G121" s="13"/>
      <c r="H121" s="13"/>
      <c r="I121" s="13">
        <v>1</v>
      </c>
      <c r="J121" s="13"/>
      <c r="K121" s="13"/>
      <c r="L121" s="13"/>
      <c r="M121" s="13"/>
      <c r="N121" s="13"/>
      <c r="O121" s="16">
        <v>3962.46</v>
      </c>
    </row>
    <row r="122" spans="1:15" s="2" customFormat="1" x14ac:dyDescent="0.25">
      <c r="A122" s="12" t="s">
        <v>11</v>
      </c>
      <c r="B122" s="81" t="s">
        <v>113</v>
      </c>
      <c r="C122" s="85" t="s">
        <v>536</v>
      </c>
      <c r="D122" s="81"/>
      <c r="E122" s="81"/>
      <c r="F122" s="13"/>
      <c r="G122" s="13"/>
      <c r="H122" s="13"/>
      <c r="I122" s="13">
        <v>1</v>
      </c>
      <c r="J122" s="13"/>
      <c r="K122" s="13"/>
      <c r="L122" s="13"/>
      <c r="M122" s="13"/>
      <c r="N122" s="13"/>
      <c r="O122" s="16">
        <v>3962.46</v>
      </c>
    </row>
    <row r="123" spans="1:15" s="2" customFormat="1" x14ac:dyDescent="0.25">
      <c r="A123" s="12" t="s">
        <v>11</v>
      </c>
      <c r="B123" s="81" t="s">
        <v>403</v>
      </c>
      <c r="C123" s="85" t="s">
        <v>537</v>
      </c>
      <c r="D123" s="81"/>
      <c r="E123" s="81"/>
      <c r="F123" s="13"/>
      <c r="G123" s="13"/>
      <c r="H123" s="13"/>
      <c r="I123" s="13">
        <v>1</v>
      </c>
      <c r="J123" s="13"/>
      <c r="K123" s="13"/>
      <c r="L123" s="13"/>
      <c r="M123" s="13"/>
      <c r="N123" s="13"/>
      <c r="O123" s="16">
        <v>3962.46</v>
      </c>
    </row>
    <row r="124" spans="1:15" s="2" customFormat="1" x14ac:dyDescent="0.25">
      <c r="A124" s="12" t="s">
        <v>11</v>
      </c>
      <c r="B124" s="81" t="s">
        <v>338</v>
      </c>
      <c r="C124" s="85" t="s">
        <v>538</v>
      </c>
      <c r="D124" s="81"/>
      <c r="E124" s="81"/>
      <c r="F124" s="13"/>
      <c r="G124" s="13"/>
      <c r="H124" s="13"/>
      <c r="I124" s="13">
        <v>1</v>
      </c>
      <c r="J124" s="13"/>
      <c r="K124" s="13"/>
      <c r="L124" s="13"/>
      <c r="M124" s="13"/>
      <c r="N124" s="13"/>
      <c r="O124" s="16">
        <v>3962.46</v>
      </c>
    </row>
    <row r="125" spans="1:15" s="2" customFormat="1" x14ac:dyDescent="0.25">
      <c r="A125" s="12" t="s">
        <v>11</v>
      </c>
      <c r="B125" s="81" t="s">
        <v>688</v>
      </c>
      <c r="C125" s="85" t="s">
        <v>689</v>
      </c>
      <c r="D125" s="81"/>
      <c r="E125" s="81"/>
      <c r="F125" s="13"/>
      <c r="G125" s="13"/>
      <c r="H125" s="13"/>
      <c r="I125" s="13">
        <v>1</v>
      </c>
      <c r="J125" s="13"/>
      <c r="K125" s="13"/>
      <c r="L125" s="13"/>
      <c r="M125" s="13"/>
      <c r="N125" s="13"/>
      <c r="O125" s="16">
        <v>3962.46</v>
      </c>
    </row>
    <row r="126" spans="1:15" s="2" customFormat="1" x14ac:dyDescent="0.25">
      <c r="A126" s="12" t="s">
        <v>11</v>
      </c>
      <c r="B126" s="81" t="s">
        <v>485</v>
      </c>
      <c r="C126" s="85" t="s">
        <v>539</v>
      </c>
      <c r="D126" s="81"/>
      <c r="E126" s="81"/>
      <c r="F126" s="13"/>
      <c r="G126" s="13"/>
      <c r="H126" s="13"/>
      <c r="I126" s="13">
        <v>1</v>
      </c>
      <c r="J126" s="13"/>
      <c r="K126" s="13"/>
      <c r="L126" s="13"/>
      <c r="M126" s="13"/>
      <c r="N126" s="13"/>
      <c r="O126" s="16">
        <v>3962.46</v>
      </c>
    </row>
    <row r="127" spans="1:15" s="2" customFormat="1" x14ac:dyDescent="0.25">
      <c r="A127" s="12" t="s">
        <v>11</v>
      </c>
      <c r="B127" s="81" t="s">
        <v>742</v>
      </c>
      <c r="C127" s="85" t="s">
        <v>743</v>
      </c>
      <c r="D127" s="81"/>
      <c r="E127" s="81"/>
      <c r="F127" s="13"/>
      <c r="G127" s="13"/>
      <c r="H127" s="13"/>
      <c r="I127" s="13">
        <v>1</v>
      </c>
      <c r="J127" s="13"/>
      <c r="K127" s="13"/>
      <c r="L127" s="13"/>
      <c r="M127" s="13"/>
      <c r="N127" s="13"/>
      <c r="O127" s="16">
        <v>3962.46</v>
      </c>
    </row>
    <row r="128" spans="1:15" s="2" customFormat="1" x14ac:dyDescent="0.25">
      <c r="A128" s="12" t="s">
        <v>11</v>
      </c>
      <c r="B128" s="81" t="s">
        <v>196</v>
      </c>
      <c r="C128" s="85" t="s">
        <v>540</v>
      </c>
      <c r="D128" s="81"/>
      <c r="E128" s="81"/>
      <c r="F128" s="13"/>
      <c r="G128" s="13"/>
      <c r="H128" s="13"/>
      <c r="I128" s="13">
        <v>1</v>
      </c>
      <c r="J128" s="13"/>
      <c r="K128" s="13"/>
      <c r="L128" s="13"/>
      <c r="M128" s="13"/>
      <c r="N128" s="13"/>
      <c r="O128" s="16">
        <v>3962.46</v>
      </c>
    </row>
    <row r="129" spans="1:15" s="2" customFormat="1" x14ac:dyDescent="0.25">
      <c r="A129" s="12" t="s">
        <v>11</v>
      </c>
      <c r="B129" s="80" t="s">
        <v>660</v>
      </c>
      <c r="C129" s="85" t="s">
        <v>661</v>
      </c>
      <c r="D129" s="81"/>
      <c r="E129" s="81"/>
      <c r="F129" s="13"/>
      <c r="G129" s="13"/>
      <c r="H129" s="13"/>
      <c r="I129" s="13">
        <v>1</v>
      </c>
      <c r="J129" s="13"/>
      <c r="K129" s="13"/>
      <c r="L129" s="13"/>
      <c r="M129" s="13"/>
      <c r="N129" s="13"/>
      <c r="O129" s="16">
        <v>3962.46</v>
      </c>
    </row>
    <row r="130" spans="1:15" s="2" customFormat="1" x14ac:dyDescent="0.25">
      <c r="A130" s="12" t="s">
        <v>11</v>
      </c>
      <c r="B130" s="81" t="s">
        <v>404</v>
      </c>
      <c r="C130" s="85" t="s">
        <v>541</v>
      </c>
      <c r="D130" s="81"/>
      <c r="E130" s="81"/>
      <c r="F130" s="13"/>
      <c r="G130" s="13"/>
      <c r="H130" s="13"/>
      <c r="I130" s="13">
        <v>1</v>
      </c>
      <c r="J130" s="13"/>
      <c r="K130" s="13"/>
      <c r="L130" s="13"/>
      <c r="M130" s="13"/>
      <c r="N130" s="13"/>
      <c r="O130" s="16">
        <v>3962.46</v>
      </c>
    </row>
    <row r="131" spans="1:15" s="2" customFormat="1" x14ac:dyDescent="0.25">
      <c r="A131" s="12" t="s">
        <v>11</v>
      </c>
      <c r="B131" s="81" t="s">
        <v>662</v>
      </c>
      <c r="C131" s="85" t="s">
        <v>663</v>
      </c>
      <c r="D131" s="81"/>
      <c r="E131" s="81"/>
      <c r="F131" s="13"/>
      <c r="G131" s="13"/>
      <c r="H131" s="13"/>
      <c r="I131" s="13">
        <v>1</v>
      </c>
      <c r="J131" s="13"/>
      <c r="K131" s="13"/>
      <c r="L131" s="13"/>
      <c r="M131" s="13"/>
      <c r="N131" s="13"/>
      <c r="O131" s="16">
        <v>3962.46</v>
      </c>
    </row>
    <row r="132" spans="1:15" s="2" customFormat="1" x14ac:dyDescent="0.25">
      <c r="A132" s="12" t="s">
        <v>11</v>
      </c>
      <c r="B132" s="81" t="s">
        <v>714</v>
      </c>
      <c r="C132" s="85" t="s">
        <v>664</v>
      </c>
      <c r="D132" s="81"/>
      <c r="E132" s="81"/>
      <c r="F132" s="13"/>
      <c r="G132" s="13"/>
      <c r="H132" s="13"/>
      <c r="I132" s="13">
        <v>1</v>
      </c>
      <c r="J132" s="13"/>
      <c r="K132" s="13"/>
      <c r="L132" s="13"/>
      <c r="M132" s="13"/>
      <c r="N132" s="13"/>
      <c r="O132" s="16">
        <v>3962.46</v>
      </c>
    </row>
    <row r="133" spans="1:15" s="2" customFormat="1" x14ac:dyDescent="0.25">
      <c r="A133" s="12" t="s">
        <v>11</v>
      </c>
      <c r="B133" s="81" t="s">
        <v>387</v>
      </c>
      <c r="C133" s="85" t="s">
        <v>542</v>
      </c>
      <c r="D133" s="81"/>
      <c r="E133" s="81"/>
      <c r="F133" s="13"/>
      <c r="G133" s="13"/>
      <c r="H133" s="13"/>
      <c r="I133" s="13">
        <v>1</v>
      </c>
      <c r="J133" s="13"/>
      <c r="K133" s="13"/>
      <c r="L133" s="13"/>
      <c r="M133" s="13"/>
      <c r="N133" s="13"/>
      <c r="O133" s="16">
        <v>3962.46</v>
      </c>
    </row>
    <row r="134" spans="1:15" s="2" customFormat="1" x14ac:dyDescent="0.25">
      <c r="A134" s="12" t="s">
        <v>11</v>
      </c>
      <c r="B134" s="81" t="s">
        <v>114</v>
      </c>
      <c r="C134" s="85" t="s">
        <v>543</v>
      </c>
      <c r="D134" s="81"/>
      <c r="E134" s="81"/>
      <c r="F134" s="13"/>
      <c r="G134" s="13"/>
      <c r="H134" s="13"/>
      <c r="I134" s="13"/>
      <c r="J134" s="13"/>
      <c r="K134" s="13"/>
      <c r="L134" s="13">
        <v>1</v>
      </c>
      <c r="M134" s="13"/>
      <c r="N134" s="13"/>
      <c r="O134" s="16">
        <v>5843.35</v>
      </c>
    </row>
    <row r="135" spans="1:15" s="2" customFormat="1" x14ac:dyDescent="0.25">
      <c r="A135" s="12" t="s">
        <v>11</v>
      </c>
      <c r="B135" s="81" t="s">
        <v>472</v>
      </c>
      <c r="C135" s="85" t="s">
        <v>544</v>
      </c>
      <c r="D135" s="81"/>
      <c r="E135" s="81"/>
      <c r="F135" s="13"/>
      <c r="G135" s="13"/>
      <c r="H135" s="13"/>
      <c r="I135" s="13">
        <v>1</v>
      </c>
      <c r="J135" s="13"/>
      <c r="K135" s="13"/>
      <c r="L135" s="13"/>
      <c r="M135" s="13"/>
      <c r="N135" s="13"/>
      <c r="O135" s="16">
        <v>3962.46</v>
      </c>
    </row>
    <row r="136" spans="1:15" s="15" customFormat="1" x14ac:dyDescent="0.25">
      <c r="A136" s="21" t="s">
        <v>357</v>
      </c>
      <c r="B136" s="22" t="s">
        <v>320</v>
      </c>
      <c r="C136" s="21"/>
      <c r="D136" s="21" t="s">
        <v>11</v>
      </c>
      <c r="E136" s="22" t="s">
        <v>321</v>
      </c>
      <c r="F136" s="21">
        <f t="shared" ref="F136:L136" si="23">SUM(F137:F146)</f>
        <v>0</v>
      </c>
      <c r="G136" s="21">
        <f t="shared" si="23"/>
        <v>0</v>
      </c>
      <c r="H136" s="21">
        <f t="shared" si="23"/>
        <v>0</v>
      </c>
      <c r="I136" s="21">
        <f t="shared" si="23"/>
        <v>8</v>
      </c>
      <c r="J136" s="21">
        <f t="shared" si="23"/>
        <v>0</v>
      </c>
      <c r="K136" s="21">
        <f t="shared" si="23"/>
        <v>0</v>
      </c>
      <c r="L136" s="21">
        <f t="shared" si="23"/>
        <v>1</v>
      </c>
      <c r="M136" s="21">
        <f>SUM(M137:M140)</f>
        <v>0</v>
      </c>
      <c r="N136" s="21">
        <f>SUM(N137:N140)</f>
        <v>0</v>
      </c>
      <c r="O136" s="23">
        <f>SUM(O137:O146)</f>
        <v>37543.03</v>
      </c>
    </row>
    <row r="137" spans="1:15" s="15" customFormat="1" x14ac:dyDescent="0.25">
      <c r="A137" s="13" t="s">
        <v>1</v>
      </c>
      <c r="B137" s="113" t="s">
        <v>90</v>
      </c>
      <c r="C137" s="114"/>
      <c r="D137" s="114"/>
      <c r="E137" s="115"/>
      <c r="F137" s="13"/>
      <c r="G137" s="13"/>
      <c r="H137" s="13"/>
      <c r="I137" s="13"/>
      <c r="J137" s="13"/>
      <c r="K137" s="13"/>
      <c r="L137" s="13"/>
      <c r="M137" s="13"/>
      <c r="N137" s="13"/>
      <c r="O137" s="14"/>
    </row>
    <row r="138" spans="1:15" s="2" customFormat="1" x14ac:dyDescent="0.25">
      <c r="A138" s="12" t="s">
        <v>11</v>
      </c>
      <c r="B138" s="83" t="s">
        <v>333</v>
      </c>
      <c r="C138" s="99" t="s">
        <v>545</v>
      </c>
      <c r="D138" s="83"/>
      <c r="E138" s="83"/>
      <c r="F138" s="13"/>
      <c r="G138" s="13"/>
      <c r="H138" s="13"/>
      <c r="I138" s="13">
        <v>1</v>
      </c>
      <c r="J138" s="13"/>
      <c r="K138" s="13"/>
      <c r="L138" s="13"/>
      <c r="M138" s="13"/>
      <c r="N138" s="13"/>
      <c r="O138" s="16">
        <v>3962.46</v>
      </c>
    </row>
    <row r="139" spans="1:15" s="2" customFormat="1" x14ac:dyDescent="0.25">
      <c r="A139" s="12" t="s">
        <v>11</v>
      </c>
      <c r="B139" s="81" t="s">
        <v>463</v>
      </c>
      <c r="C139" s="85" t="s">
        <v>546</v>
      </c>
      <c r="D139" s="81"/>
      <c r="E139" s="81"/>
      <c r="F139" s="13"/>
      <c r="G139" s="13"/>
      <c r="H139" s="13"/>
      <c r="I139" s="13">
        <v>1</v>
      </c>
      <c r="J139" s="13"/>
      <c r="K139" s="13"/>
      <c r="L139" s="13"/>
      <c r="M139" s="13"/>
      <c r="N139" s="13"/>
      <c r="O139" s="16">
        <v>3962.46</v>
      </c>
    </row>
    <row r="140" spans="1:15" s="2" customFormat="1" x14ac:dyDescent="0.25">
      <c r="A140" s="12" t="s">
        <v>11</v>
      </c>
      <c r="B140" s="83" t="s">
        <v>786</v>
      </c>
      <c r="C140" s="99" t="s">
        <v>787</v>
      </c>
      <c r="D140" s="83"/>
      <c r="E140" s="83"/>
      <c r="F140" s="13"/>
      <c r="G140" s="13"/>
      <c r="H140" s="13"/>
      <c r="I140" s="13">
        <v>1</v>
      </c>
      <c r="J140" s="13"/>
      <c r="K140" s="13"/>
      <c r="L140" s="13"/>
      <c r="M140" s="13"/>
      <c r="N140" s="13"/>
      <c r="O140" s="16">
        <v>3962.46</v>
      </c>
    </row>
    <row r="141" spans="1:15" s="2" customFormat="1" x14ac:dyDescent="0.25">
      <c r="A141" s="12" t="s">
        <v>11</v>
      </c>
      <c r="B141" s="83" t="s">
        <v>715</v>
      </c>
      <c r="C141" s="99" t="s">
        <v>716</v>
      </c>
      <c r="D141" s="83"/>
      <c r="E141" s="83"/>
      <c r="F141" s="13"/>
      <c r="G141" s="13"/>
      <c r="H141" s="13"/>
      <c r="I141" s="13">
        <v>1</v>
      </c>
      <c r="J141" s="13"/>
      <c r="K141" s="13"/>
      <c r="L141" s="13"/>
      <c r="M141" s="13"/>
      <c r="N141" s="13"/>
      <c r="O141" s="16">
        <v>3962.46</v>
      </c>
    </row>
    <row r="142" spans="1:15" s="2" customFormat="1" x14ac:dyDescent="0.25">
      <c r="A142" s="12" t="s">
        <v>11</v>
      </c>
      <c r="B142" s="81" t="s">
        <v>115</v>
      </c>
      <c r="C142" s="85" t="s">
        <v>547</v>
      </c>
      <c r="D142" s="81"/>
      <c r="E142" s="81"/>
      <c r="F142" s="13"/>
      <c r="G142" s="13"/>
      <c r="H142" s="13"/>
      <c r="I142" s="13">
        <v>1</v>
      </c>
      <c r="J142" s="13"/>
      <c r="K142" s="13"/>
      <c r="L142" s="13"/>
      <c r="M142" s="13"/>
      <c r="N142" s="13"/>
      <c r="O142" s="16">
        <v>3962.46</v>
      </c>
    </row>
    <row r="143" spans="1:15" s="2" customFormat="1" x14ac:dyDescent="0.25">
      <c r="A143" s="12" t="s">
        <v>11</v>
      </c>
      <c r="B143" s="83" t="s">
        <v>717</v>
      </c>
      <c r="C143" s="99" t="s">
        <v>718</v>
      </c>
      <c r="D143" s="83"/>
      <c r="E143" s="83"/>
      <c r="F143" s="13"/>
      <c r="G143" s="13"/>
      <c r="H143" s="13"/>
      <c r="I143" s="13"/>
      <c r="J143" s="13"/>
      <c r="K143" s="13"/>
      <c r="L143" s="13">
        <v>1</v>
      </c>
      <c r="M143" s="13"/>
      <c r="N143" s="13"/>
      <c r="O143" s="16">
        <v>5843.35</v>
      </c>
    </row>
    <row r="144" spans="1:15" s="2" customFormat="1" x14ac:dyDescent="0.25">
      <c r="A144" s="12" t="s">
        <v>11</v>
      </c>
      <c r="B144" s="83" t="s">
        <v>665</v>
      </c>
      <c r="C144" s="99" t="s">
        <v>666</v>
      </c>
      <c r="D144" s="83"/>
      <c r="E144" s="83"/>
      <c r="F144" s="13"/>
      <c r="G144" s="13"/>
      <c r="H144" s="13"/>
      <c r="I144" s="13">
        <v>1</v>
      </c>
      <c r="J144" s="13"/>
      <c r="K144" s="13"/>
      <c r="L144" s="13"/>
      <c r="M144" s="13"/>
      <c r="N144" s="13"/>
      <c r="O144" s="16">
        <v>3962.46</v>
      </c>
    </row>
    <row r="145" spans="1:15" s="2" customFormat="1" x14ac:dyDescent="0.25">
      <c r="A145" s="12" t="s">
        <v>11</v>
      </c>
      <c r="B145" s="81" t="s">
        <v>473</v>
      </c>
      <c r="C145" s="85" t="s">
        <v>548</v>
      </c>
      <c r="D145" s="81"/>
      <c r="E145" s="81"/>
      <c r="F145" s="13"/>
      <c r="G145" s="13"/>
      <c r="H145" s="13"/>
      <c r="I145" s="13">
        <v>1</v>
      </c>
      <c r="J145" s="13"/>
      <c r="K145" s="13"/>
      <c r="L145" s="13"/>
      <c r="M145" s="13"/>
      <c r="N145" s="13"/>
      <c r="O145" s="16">
        <v>3962.46</v>
      </c>
    </row>
    <row r="146" spans="1:15" s="2" customFormat="1" x14ac:dyDescent="0.25">
      <c r="A146" s="12" t="s">
        <v>11</v>
      </c>
      <c r="B146" s="81" t="s">
        <v>399</v>
      </c>
      <c r="C146" s="85" t="s">
        <v>549</v>
      </c>
      <c r="D146" s="81"/>
      <c r="E146" s="81"/>
      <c r="F146" s="13"/>
      <c r="G146" s="13"/>
      <c r="H146" s="13"/>
      <c r="I146" s="13">
        <v>1</v>
      </c>
      <c r="J146" s="13"/>
      <c r="K146" s="13"/>
      <c r="L146" s="13"/>
      <c r="M146" s="13"/>
      <c r="N146" s="13"/>
      <c r="O146" s="16">
        <v>3962.46</v>
      </c>
    </row>
    <row r="147" spans="1:15" s="15" customFormat="1" x14ac:dyDescent="0.25">
      <c r="A147" s="21" t="s">
        <v>132</v>
      </c>
      <c r="B147" s="22" t="s">
        <v>36</v>
      </c>
      <c r="C147" s="21"/>
      <c r="D147" s="21" t="s">
        <v>9</v>
      </c>
      <c r="E147" s="22" t="s">
        <v>206</v>
      </c>
      <c r="F147" s="21">
        <f t="shared" ref="F147:N147" si="24">SUM(F148:F149)</f>
        <v>0</v>
      </c>
      <c r="G147" s="21">
        <f t="shared" si="24"/>
        <v>0</v>
      </c>
      <c r="H147" s="21">
        <f t="shared" si="24"/>
        <v>1</v>
      </c>
      <c r="I147" s="21">
        <f t="shared" si="24"/>
        <v>0</v>
      </c>
      <c r="J147" s="21">
        <f t="shared" si="24"/>
        <v>0</v>
      </c>
      <c r="K147" s="21">
        <f t="shared" si="24"/>
        <v>0</v>
      </c>
      <c r="L147" s="21">
        <f t="shared" si="24"/>
        <v>0</v>
      </c>
      <c r="M147" s="21">
        <f t="shared" si="24"/>
        <v>0</v>
      </c>
      <c r="N147" s="21">
        <f t="shared" si="24"/>
        <v>0</v>
      </c>
      <c r="O147" s="23">
        <f>SUM(O148:O149)</f>
        <v>3935.06</v>
      </c>
    </row>
    <row r="148" spans="1:15" s="2" customFormat="1" x14ac:dyDescent="0.25">
      <c r="A148" s="13" t="s">
        <v>1</v>
      </c>
      <c r="B148" s="113" t="s">
        <v>90</v>
      </c>
      <c r="C148" s="114"/>
      <c r="D148" s="114"/>
      <c r="E148" s="115"/>
      <c r="F148" s="13"/>
      <c r="G148" s="13"/>
      <c r="H148" s="13"/>
      <c r="I148" s="13"/>
      <c r="J148" s="13"/>
      <c r="K148" s="13"/>
      <c r="L148" s="13"/>
      <c r="M148" s="13"/>
      <c r="N148" s="13"/>
      <c r="O148" s="14"/>
    </row>
    <row r="149" spans="1:15" s="2" customFormat="1" x14ac:dyDescent="0.25">
      <c r="A149" s="12" t="s">
        <v>11</v>
      </c>
      <c r="B149" s="81" t="s">
        <v>686</v>
      </c>
      <c r="C149" s="85" t="s">
        <v>687</v>
      </c>
      <c r="D149" s="81"/>
      <c r="E149" s="81"/>
      <c r="F149" s="13"/>
      <c r="G149" s="13"/>
      <c r="H149" s="13">
        <v>1</v>
      </c>
      <c r="I149" s="13"/>
      <c r="J149" s="13"/>
      <c r="K149" s="13"/>
      <c r="L149" s="13"/>
      <c r="M149" s="13"/>
      <c r="N149" s="13"/>
      <c r="O149" s="16">
        <v>3935.06</v>
      </c>
    </row>
    <row r="150" spans="1:15" s="2" customFormat="1" x14ac:dyDescent="0.25">
      <c r="A150" s="31" t="s">
        <v>194</v>
      </c>
      <c r="B150" s="22" t="s">
        <v>437</v>
      </c>
      <c r="C150" s="21"/>
      <c r="D150" s="21" t="s">
        <v>9</v>
      </c>
      <c r="E150" s="22" t="s">
        <v>192</v>
      </c>
      <c r="F150" s="21">
        <f t="shared" ref="F150:K150" si="25">SUM(F151:F152)</f>
        <v>0</v>
      </c>
      <c r="G150" s="21">
        <f t="shared" si="25"/>
        <v>0</v>
      </c>
      <c r="H150" s="21">
        <f t="shared" si="25"/>
        <v>1</v>
      </c>
      <c r="I150" s="21">
        <f t="shared" si="25"/>
        <v>0</v>
      </c>
      <c r="J150" s="21">
        <f t="shared" si="25"/>
        <v>0</v>
      </c>
      <c r="K150" s="21">
        <f t="shared" si="25"/>
        <v>0</v>
      </c>
      <c r="L150" s="21">
        <f>SUM(L151:L155)</f>
        <v>0</v>
      </c>
      <c r="M150" s="21">
        <f>SUM(M151:M155)</f>
        <v>0</v>
      </c>
      <c r="N150" s="21">
        <f>SUM(N151:N155)</f>
        <v>0</v>
      </c>
      <c r="O150" s="23">
        <f>SUM(O151:O152)</f>
        <v>3935.06</v>
      </c>
    </row>
    <row r="151" spans="1:15" s="2" customFormat="1" x14ac:dyDescent="0.25">
      <c r="A151" s="13" t="s">
        <v>1</v>
      </c>
      <c r="B151" s="113" t="s">
        <v>90</v>
      </c>
      <c r="C151" s="114"/>
      <c r="D151" s="114"/>
      <c r="E151" s="115"/>
      <c r="F151" s="13"/>
      <c r="G151" s="13"/>
      <c r="H151" s="13"/>
      <c r="I151" s="13"/>
      <c r="J151" s="13"/>
      <c r="K151" s="13"/>
      <c r="L151" s="13"/>
      <c r="M151" s="13"/>
      <c r="N151" s="13"/>
      <c r="O151" s="14"/>
    </row>
    <row r="152" spans="1:15" s="2" customFormat="1" x14ac:dyDescent="0.25">
      <c r="A152" s="12" t="s">
        <v>11</v>
      </c>
      <c r="B152" s="81" t="s">
        <v>438</v>
      </c>
      <c r="C152" s="85" t="s">
        <v>550</v>
      </c>
      <c r="D152" s="81"/>
      <c r="E152" s="81"/>
      <c r="F152" s="13"/>
      <c r="G152" s="13"/>
      <c r="H152" s="13">
        <v>1</v>
      </c>
      <c r="I152" s="13"/>
      <c r="J152" s="13"/>
      <c r="K152" s="13"/>
      <c r="L152" s="13"/>
      <c r="M152" s="13"/>
      <c r="N152" s="13"/>
      <c r="O152" s="16">
        <v>3935.06</v>
      </c>
    </row>
    <row r="153" spans="1:15" s="15" customFormat="1" x14ac:dyDescent="0.25">
      <c r="A153" s="21" t="s">
        <v>133</v>
      </c>
      <c r="B153" s="22" t="s">
        <v>37</v>
      </c>
      <c r="C153" s="21"/>
      <c r="D153" s="21" t="s">
        <v>9</v>
      </c>
      <c r="E153" s="22" t="s">
        <v>186</v>
      </c>
      <c r="F153" s="21">
        <f t="shared" ref="F153:N153" si="26">SUM(F154:F155)</f>
        <v>1</v>
      </c>
      <c r="G153" s="21">
        <f t="shared" si="26"/>
        <v>0</v>
      </c>
      <c r="H153" s="21">
        <f t="shared" si="26"/>
        <v>0</v>
      </c>
      <c r="I153" s="21">
        <f t="shared" si="26"/>
        <v>0</v>
      </c>
      <c r="J153" s="21">
        <f t="shared" si="26"/>
        <v>0</v>
      </c>
      <c r="K153" s="21">
        <f t="shared" si="26"/>
        <v>0</v>
      </c>
      <c r="L153" s="21">
        <f t="shared" si="26"/>
        <v>0</v>
      </c>
      <c r="M153" s="21">
        <f t="shared" si="26"/>
        <v>0</v>
      </c>
      <c r="N153" s="21">
        <f t="shared" si="26"/>
        <v>0</v>
      </c>
      <c r="O153" s="23">
        <f>SUM(O154:O155)</f>
        <v>3889.41</v>
      </c>
    </row>
    <row r="154" spans="1:15" s="2" customFormat="1" x14ac:dyDescent="0.25">
      <c r="A154" s="13" t="s">
        <v>1</v>
      </c>
      <c r="B154" s="113" t="s">
        <v>90</v>
      </c>
      <c r="C154" s="114"/>
      <c r="D154" s="114"/>
      <c r="E154" s="115"/>
      <c r="F154" s="13"/>
      <c r="G154" s="13"/>
      <c r="H154" s="13"/>
      <c r="I154" s="13"/>
      <c r="J154" s="13"/>
      <c r="K154" s="13"/>
      <c r="L154" s="13"/>
      <c r="M154" s="13"/>
      <c r="N154" s="13"/>
      <c r="O154" s="14"/>
    </row>
    <row r="155" spans="1:15" s="2" customFormat="1" x14ac:dyDescent="0.25">
      <c r="A155" s="12" t="s">
        <v>9</v>
      </c>
      <c r="B155" s="81" t="s">
        <v>706</v>
      </c>
      <c r="C155" s="85" t="s">
        <v>707</v>
      </c>
      <c r="D155" s="81"/>
      <c r="E155" s="81"/>
      <c r="F155" s="13">
        <v>1</v>
      </c>
      <c r="G155" s="13"/>
      <c r="H155" s="13"/>
      <c r="I155" s="13"/>
      <c r="J155" s="13"/>
      <c r="K155" s="13"/>
      <c r="L155" s="13"/>
      <c r="M155" s="13"/>
      <c r="N155" s="13"/>
      <c r="O155" s="16">
        <v>3889.41</v>
      </c>
    </row>
    <row r="156" spans="1:15" s="2" customFormat="1" ht="25.5" customHeight="1" x14ac:dyDescent="0.25">
      <c r="A156" s="31" t="s">
        <v>190</v>
      </c>
      <c r="B156" s="22" t="s">
        <v>38</v>
      </c>
      <c r="C156" s="21"/>
      <c r="D156" s="21" t="s">
        <v>9</v>
      </c>
      <c r="E156" s="22" t="s">
        <v>39</v>
      </c>
      <c r="F156" s="21">
        <f t="shared" ref="F156:L156" si="27">SUM(F157:F158)</f>
        <v>1</v>
      </c>
      <c r="G156" s="21">
        <f t="shared" si="27"/>
        <v>0</v>
      </c>
      <c r="H156" s="21">
        <f t="shared" si="27"/>
        <v>0</v>
      </c>
      <c r="I156" s="21">
        <f t="shared" si="27"/>
        <v>0</v>
      </c>
      <c r="J156" s="21">
        <f t="shared" si="27"/>
        <v>0</v>
      </c>
      <c r="K156" s="21">
        <f t="shared" si="27"/>
        <v>0</v>
      </c>
      <c r="L156" s="21">
        <f t="shared" si="27"/>
        <v>0</v>
      </c>
      <c r="M156" s="21">
        <f>SUM(M157:M161)</f>
        <v>0</v>
      </c>
      <c r="N156" s="21">
        <f>SUM(N157:N161)</f>
        <v>0</v>
      </c>
      <c r="O156" s="23">
        <f>SUM(O157:O158)</f>
        <v>3889.41</v>
      </c>
    </row>
    <row r="157" spans="1:15" s="2" customFormat="1" x14ac:dyDescent="0.25">
      <c r="A157" s="13" t="s">
        <v>1</v>
      </c>
      <c r="B157" s="113" t="s">
        <v>90</v>
      </c>
      <c r="C157" s="114"/>
      <c r="D157" s="114"/>
      <c r="E157" s="115"/>
      <c r="F157" s="13"/>
      <c r="G157" s="13"/>
      <c r="H157" s="13"/>
      <c r="I157" s="13"/>
      <c r="J157" s="13"/>
      <c r="K157" s="13"/>
      <c r="L157" s="13"/>
      <c r="M157" s="13"/>
      <c r="N157" s="13"/>
      <c r="O157" s="14"/>
    </row>
    <row r="158" spans="1:15" s="2" customFormat="1" x14ac:dyDescent="0.25">
      <c r="A158" s="12" t="s">
        <v>9</v>
      </c>
      <c r="B158" s="81" t="s">
        <v>209</v>
      </c>
      <c r="C158" s="85" t="s">
        <v>551</v>
      </c>
      <c r="D158" s="81"/>
      <c r="E158" s="81"/>
      <c r="F158" s="13">
        <v>1</v>
      </c>
      <c r="G158" s="13"/>
      <c r="H158" s="13"/>
      <c r="I158" s="13"/>
      <c r="J158" s="13"/>
      <c r="K158" s="13"/>
      <c r="L158" s="13"/>
      <c r="M158" s="13"/>
      <c r="N158" s="13"/>
      <c r="O158" s="16">
        <v>3889.41</v>
      </c>
    </row>
    <row r="159" spans="1:15" s="15" customFormat="1" ht="24" x14ac:dyDescent="0.25">
      <c r="A159" s="21" t="s">
        <v>134</v>
      </c>
      <c r="B159" s="22" t="s">
        <v>40</v>
      </c>
      <c r="C159" s="21"/>
      <c r="D159" s="21" t="s">
        <v>9</v>
      </c>
      <c r="E159" s="22" t="s">
        <v>221</v>
      </c>
      <c r="F159" s="21">
        <f t="shared" ref="F159:K159" si="28">SUM(F160:F161)</f>
        <v>1</v>
      </c>
      <c r="G159" s="21">
        <f t="shared" si="28"/>
        <v>0</v>
      </c>
      <c r="H159" s="21">
        <f t="shared" si="28"/>
        <v>0</v>
      </c>
      <c r="I159" s="21">
        <f t="shared" si="28"/>
        <v>0</v>
      </c>
      <c r="J159" s="21">
        <f t="shared" si="28"/>
        <v>0</v>
      </c>
      <c r="K159" s="21">
        <f t="shared" si="28"/>
        <v>0</v>
      </c>
      <c r="L159" s="21">
        <f>SUM(L160:L162)</f>
        <v>0</v>
      </c>
      <c r="M159" s="21">
        <f>SUM(M160:M162)</f>
        <v>0</v>
      </c>
      <c r="N159" s="21">
        <f>SUM(N160:N162)</f>
        <v>0</v>
      </c>
      <c r="O159" s="23">
        <f>SUM(O160:O161)</f>
        <v>3889.41</v>
      </c>
    </row>
    <row r="160" spans="1:15" s="2" customFormat="1" x14ac:dyDescent="0.25">
      <c r="A160" s="13" t="s">
        <v>1</v>
      </c>
      <c r="B160" s="113" t="s">
        <v>90</v>
      </c>
      <c r="C160" s="114"/>
      <c r="D160" s="114"/>
      <c r="E160" s="115"/>
      <c r="F160" s="13"/>
      <c r="G160" s="13"/>
      <c r="H160" s="13"/>
      <c r="I160" s="13"/>
      <c r="J160" s="13"/>
      <c r="K160" s="13"/>
      <c r="L160" s="13"/>
      <c r="M160" s="13"/>
      <c r="N160" s="13"/>
      <c r="O160" s="14"/>
    </row>
    <row r="161" spans="1:15" s="2" customFormat="1" x14ac:dyDescent="0.25">
      <c r="A161" s="12" t="s">
        <v>9</v>
      </c>
      <c r="B161" s="81" t="s">
        <v>488</v>
      </c>
      <c r="C161" s="85" t="s">
        <v>552</v>
      </c>
      <c r="D161" s="81"/>
      <c r="E161" s="81"/>
      <c r="F161" s="13">
        <v>1</v>
      </c>
      <c r="G161" s="13"/>
      <c r="H161" s="13"/>
      <c r="I161" s="13"/>
      <c r="J161" s="13"/>
      <c r="K161" s="13"/>
      <c r="L161" s="13"/>
      <c r="M161" s="13"/>
      <c r="N161" s="13"/>
      <c r="O161" s="16">
        <v>3889.41</v>
      </c>
    </row>
    <row r="162" spans="1:15" s="15" customFormat="1" x14ac:dyDescent="0.25">
      <c r="A162" s="21" t="s">
        <v>135</v>
      </c>
      <c r="B162" s="22" t="s">
        <v>41</v>
      </c>
      <c r="C162" s="21"/>
      <c r="D162" s="21" t="s">
        <v>9</v>
      </c>
      <c r="E162" s="22" t="s">
        <v>145</v>
      </c>
      <c r="F162" s="21">
        <f t="shared" ref="F162:L162" si="29">SUM(F163:F164)</f>
        <v>1</v>
      </c>
      <c r="G162" s="21">
        <f t="shared" si="29"/>
        <v>0</v>
      </c>
      <c r="H162" s="21">
        <f t="shared" si="29"/>
        <v>0</v>
      </c>
      <c r="I162" s="21">
        <f t="shared" si="29"/>
        <v>0</v>
      </c>
      <c r="J162" s="21">
        <f t="shared" si="29"/>
        <v>0</v>
      </c>
      <c r="K162" s="21">
        <f t="shared" si="29"/>
        <v>0</v>
      </c>
      <c r="L162" s="21">
        <f t="shared" si="29"/>
        <v>0</v>
      </c>
      <c r="M162" s="21">
        <f>SUM(M163:M166)</f>
        <v>0</v>
      </c>
      <c r="N162" s="21">
        <f>SUM(N163:N166)</f>
        <v>0</v>
      </c>
      <c r="O162" s="23">
        <f>SUM(O163:O164)</f>
        <v>3889.41</v>
      </c>
    </row>
    <row r="163" spans="1:15" s="2" customFormat="1" x14ac:dyDescent="0.25">
      <c r="A163" s="13" t="s">
        <v>1</v>
      </c>
      <c r="B163" s="113" t="s">
        <v>90</v>
      </c>
      <c r="C163" s="114"/>
      <c r="D163" s="114"/>
      <c r="E163" s="115"/>
      <c r="F163" s="13"/>
      <c r="G163" s="13"/>
      <c r="H163" s="13"/>
      <c r="I163" s="13"/>
      <c r="J163" s="13"/>
      <c r="K163" s="13"/>
      <c r="L163" s="13"/>
      <c r="M163" s="13"/>
      <c r="N163" s="13"/>
      <c r="O163" s="14"/>
    </row>
    <row r="164" spans="1:15" s="2" customFormat="1" x14ac:dyDescent="0.25">
      <c r="A164" s="12" t="s">
        <v>9</v>
      </c>
      <c r="B164" s="81" t="s">
        <v>369</v>
      </c>
      <c r="C164" s="85" t="s">
        <v>553</v>
      </c>
      <c r="D164" s="81"/>
      <c r="E164" s="81"/>
      <c r="F164" s="13">
        <v>1</v>
      </c>
      <c r="G164" s="13"/>
      <c r="H164" s="13"/>
      <c r="I164" s="13"/>
      <c r="J164" s="13"/>
      <c r="K164" s="13"/>
      <c r="L164" s="13"/>
      <c r="M164" s="13"/>
      <c r="N164" s="13"/>
      <c r="O164" s="16">
        <v>3889.41</v>
      </c>
    </row>
    <row r="165" spans="1:15" s="15" customFormat="1" x14ac:dyDescent="0.25">
      <c r="A165" s="21" t="s">
        <v>136</v>
      </c>
      <c r="B165" s="22" t="s">
        <v>42</v>
      </c>
      <c r="C165" s="21"/>
      <c r="D165" s="21" t="s">
        <v>9</v>
      </c>
      <c r="E165" s="22" t="s">
        <v>222</v>
      </c>
      <c r="F165" s="21">
        <f t="shared" ref="F165:O165" si="30">SUM(F166:F167)</f>
        <v>1</v>
      </c>
      <c r="G165" s="21">
        <f t="shared" si="30"/>
        <v>0</v>
      </c>
      <c r="H165" s="21">
        <f t="shared" si="30"/>
        <v>0</v>
      </c>
      <c r="I165" s="21">
        <f t="shared" si="30"/>
        <v>0</v>
      </c>
      <c r="J165" s="21">
        <f t="shared" si="30"/>
        <v>0</v>
      </c>
      <c r="K165" s="21">
        <f t="shared" si="30"/>
        <v>0</v>
      </c>
      <c r="L165" s="21">
        <f t="shared" si="30"/>
        <v>0</v>
      </c>
      <c r="M165" s="21">
        <f t="shared" si="30"/>
        <v>0</v>
      </c>
      <c r="N165" s="21">
        <f t="shared" si="30"/>
        <v>0</v>
      </c>
      <c r="O165" s="25">
        <f t="shared" si="30"/>
        <v>3889.41</v>
      </c>
    </row>
    <row r="166" spans="1:15" s="2" customFormat="1" x14ac:dyDescent="0.25">
      <c r="A166" s="13" t="s">
        <v>1</v>
      </c>
      <c r="B166" s="113" t="s">
        <v>90</v>
      </c>
      <c r="C166" s="114"/>
      <c r="D166" s="114"/>
      <c r="E166" s="115"/>
      <c r="F166" s="13"/>
      <c r="G166" s="13"/>
      <c r="H166" s="13"/>
      <c r="I166" s="13"/>
      <c r="J166" s="13"/>
      <c r="K166" s="13"/>
      <c r="L166" s="13"/>
      <c r="M166" s="13"/>
      <c r="N166" s="13"/>
      <c r="O166" s="14"/>
    </row>
    <row r="167" spans="1:15" s="2" customFormat="1" x14ac:dyDescent="0.25">
      <c r="A167" s="12" t="s">
        <v>9</v>
      </c>
      <c r="B167" s="81" t="s">
        <v>397</v>
      </c>
      <c r="C167" s="85" t="s">
        <v>554</v>
      </c>
      <c r="D167" s="81"/>
      <c r="E167" s="81"/>
      <c r="F167" s="13">
        <v>1</v>
      </c>
      <c r="G167" s="13"/>
      <c r="H167" s="13"/>
      <c r="I167" s="13"/>
      <c r="J167" s="13"/>
      <c r="K167" s="13"/>
      <c r="L167" s="13"/>
      <c r="M167" s="13"/>
      <c r="N167" s="13"/>
      <c r="O167" s="16">
        <v>3889.41</v>
      </c>
    </row>
    <row r="168" spans="1:15" s="15" customFormat="1" x14ac:dyDescent="0.25">
      <c r="A168" s="21" t="s">
        <v>137</v>
      </c>
      <c r="B168" s="22" t="s">
        <v>43</v>
      </c>
      <c r="C168" s="21"/>
      <c r="D168" s="21" t="s">
        <v>9</v>
      </c>
      <c r="E168" s="22" t="s">
        <v>44</v>
      </c>
      <c r="F168" s="21">
        <f t="shared" ref="F168:O168" si="31">SUM(F169:F171)</f>
        <v>2</v>
      </c>
      <c r="G168" s="21">
        <f t="shared" si="31"/>
        <v>0</v>
      </c>
      <c r="H168" s="21">
        <f t="shared" si="31"/>
        <v>0</v>
      </c>
      <c r="I168" s="21">
        <f t="shared" si="31"/>
        <v>0</v>
      </c>
      <c r="J168" s="21">
        <f t="shared" si="31"/>
        <v>0</v>
      </c>
      <c r="K168" s="21">
        <f t="shared" si="31"/>
        <v>0</v>
      </c>
      <c r="L168" s="21">
        <f t="shared" si="31"/>
        <v>0</v>
      </c>
      <c r="M168" s="21">
        <f t="shared" si="31"/>
        <v>0</v>
      </c>
      <c r="N168" s="21">
        <f t="shared" si="31"/>
        <v>0</v>
      </c>
      <c r="O168" s="23">
        <f t="shared" si="31"/>
        <v>7778.82</v>
      </c>
    </row>
    <row r="169" spans="1:15" s="2" customFormat="1" x14ac:dyDescent="0.25">
      <c r="A169" s="13" t="s">
        <v>1</v>
      </c>
      <c r="B169" s="113" t="s">
        <v>90</v>
      </c>
      <c r="C169" s="114"/>
      <c r="D169" s="114"/>
      <c r="E169" s="115"/>
      <c r="F169" s="13"/>
      <c r="G169" s="13"/>
      <c r="H169" s="13"/>
      <c r="I169" s="13"/>
      <c r="J169" s="13"/>
      <c r="K169" s="13"/>
      <c r="L169" s="13"/>
      <c r="M169" s="13"/>
      <c r="N169" s="13"/>
      <c r="O169" s="14"/>
    </row>
    <row r="170" spans="1:15" s="2" customFormat="1" x14ac:dyDescent="0.25">
      <c r="A170" s="12" t="s">
        <v>9</v>
      </c>
      <c r="B170" s="84" t="s">
        <v>260</v>
      </c>
      <c r="C170" s="100" t="s">
        <v>555</v>
      </c>
      <c r="D170" s="84"/>
      <c r="E170" s="84"/>
      <c r="F170" s="13">
        <v>1</v>
      </c>
      <c r="G170" s="13"/>
      <c r="H170" s="13"/>
      <c r="I170" s="13"/>
      <c r="J170" s="13"/>
      <c r="K170" s="13"/>
      <c r="L170" s="13"/>
      <c r="M170" s="13"/>
      <c r="N170" s="13"/>
      <c r="O170" s="16">
        <v>3889.41</v>
      </c>
    </row>
    <row r="171" spans="1:15" s="2" customFormat="1" x14ac:dyDescent="0.25">
      <c r="A171" s="12" t="s">
        <v>9</v>
      </c>
      <c r="B171" s="81" t="s">
        <v>405</v>
      </c>
      <c r="C171" s="85" t="s">
        <v>557</v>
      </c>
      <c r="D171" s="81"/>
      <c r="E171" s="81"/>
      <c r="F171" s="13">
        <v>1</v>
      </c>
      <c r="G171" s="13"/>
      <c r="H171" s="13"/>
      <c r="I171" s="13"/>
      <c r="J171" s="13"/>
      <c r="K171" s="13"/>
      <c r="L171" s="13"/>
      <c r="M171" s="13"/>
      <c r="N171" s="13"/>
      <c r="O171" s="16">
        <v>3889.41</v>
      </c>
    </row>
    <row r="172" spans="1:15" s="15" customFormat="1" x14ac:dyDescent="0.25">
      <c r="A172" s="21" t="s">
        <v>693</v>
      </c>
      <c r="B172" s="22" t="s">
        <v>694</v>
      </c>
      <c r="C172" s="21"/>
      <c r="D172" s="21" t="s">
        <v>9</v>
      </c>
      <c r="E172" s="22" t="s">
        <v>695</v>
      </c>
      <c r="F172" s="21">
        <f t="shared" ref="F172:O172" si="32">SUM(F173:F175)</f>
        <v>2</v>
      </c>
      <c r="G172" s="21">
        <f t="shared" si="32"/>
        <v>0</v>
      </c>
      <c r="H172" s="21">
        <f t="shared" si="32"/>
        <v>0</v>
      </c>
      <c r="I172" s="21">
        <f t="shared" si="32"/>
        <v>0</v>
      </c>
      <c r="J172" s="21">
        <f t="shared" si="32"/>
        <v>0</v>
      </c>
      <c r="K172" s="21">
        <f t="shared" si="32"/>
        <v>0</v>
      </c>
      <c r="L172" s="21">
        <f t="shared" si="32"/>
        <v>0</v>
      </c>
      <c r="M172" s="21">
        <f t="shared" si="32"/>
        <v>0</v>
      </c>
      <c r="N172" s="21">
        <f t="shared" si="32"/>
        <v>0</v>
      </c>
      <c r="O172" s="23">
        <f t="shared" si="32"/>
        <v>7778.82</v>
      </c>
    </row>
    <row r="173" spans="1:15" s="2" customFormat="1" x14ac:dyDescent="0.25">
      <c r="A173" s="13" t="s">
        <v>1</v>
      </c>
      <c r="B173" s="113" t="s">
        <v>90</v>
      </c>
      <c r="C173" s="114"/>
      <c r="D173" s="114"/>
      <c r="E173" s="115"/>
      <c r="F173" s="13"/>
      <c r="G173" s="13"/>
      <c r="H173" s="13"/>
      <c r="I173" s="13"/>
      <c r="J173" s="13"/>
      <c r="K173" s="13"/>
      <c r="L173" s="13"/>
      <c r="M173" s="13"/>
      <c r="N173" s="13"/>
      <c r="O173" s="14"/>
    </row>
    <row r="174" spans="1:15" s="2" customFormat="1" x14ac:dyDescent="0.25">
      <c r="A174" s="12" t="s">
        <v>9</v>
      </c>
      <c r="B174" s="81" t="s">
        <v>197</v>
      </c>
      <c r="C174" s="85" t="s">
        <v>556</v>
      </c>
      <c r="D174" s="81"/>
      <c r="E174" s="81"/>
      <c r="F174" s="13">
        <v>1</v>
      </c>
      <c r="G174" s="13"/>
      <c r="H174" s="13"/>
      <c r="I174" s="13"/>
      <c r="J174" s="13"/>
      <c r="K174" s="13"/>
      <c r="L174" s="13"/>
      <c r="M174" s="13"/>
      <c r="N174" s="13"/>
      <c r="O174" s="16">
        <v>3889.41</v>
      </c>
    </row>
    <row r="175" spans="1:15" s="2" customFormat="1" x14ac:dyDescent="0.25">
      <c r="A175" s="12" t="s">
        <v>9</v>
      </c>
      <c r="B175" s="81" t="s">
        <v>315</v>
      </c>
      <c r="C175" s="85" t="s">
        <v>558</v>
      </c>
      <c r="D175" s="81"/>
      <c r="E175" s="81"/>
      <c r="F175" s="13">
        <v>1</v>
      </c>
      <c r="G175" s="13"/>
      <c r="H175" s="13"/>
      <c r="I175" s="13"/>
      <c r="J175" s="13"/>
      <c r="K175" s="13"/>
      <c r="L175" s="13"/>
      <c r="M175" s="13"/>
      <c r="N175" s="13"/>
      <c r="O175" s="16">
        <v>3889.41</v>
      </c>
    </row>
    <row r="176" spans="1:15" s="15" customFormat="1" x14ac:dyDescent="0.25">
      <c r="A176" s="21" t="s">
        <v>138</v>
      </c>
      <c r="B176" s="22" t="s">
        <v>176</v>
      </c>
      <c r="C176" s="21"/>
      <c r="D176" s="21" t="s">
        <v>9</v>
      </c>
      <c r="E176" s="22" t="s">
        <v>45</v>
      </c>
      <c r="F176" s="21">
        <f t="shared" ref="F176:O176" si="33">SUM(F177:F178)</f>
        <v>1</v>
      </c>
      <c r="G176" s="21">
        <f t="shared" si="33"/>
        <v>0</v>
      </c>
      <c r="H176" s="21">
        <f t="shared" si="33"/>
        <v>0</v>
      </c>
      <c r="I176" s="21">
        <f t="shared" si="33"/>
        <v>0</v>
      </c>
      <c r="J176" s="21">
        <f t="shared" si="33"/>
        <v>0</v>
      </c>
      <c r="K176" s="21">
        <f t="shared" si="33"/>
        <v>0</v>
      </c>
      <c r="L176" s="21">
        <f t="shared" si="33"/>
        <v>0</v>
      </c>
      <c r="M176" s="21">
        <f t="shared" si="33"/>
        <v>0</v>
      </c>
      <c r="N176" s="21">
        <f t="shared" si="33"/>
        <v>0</v>
      </c>
      <c r="O176" s="23">
        <f t="shared" si="33"/>
        <v>3889.41</v>
      </c>
    </row>
    <row r="177" spans="1:15" s="2" customFormat="1" x14ac:dyDescent="0.25">
      <c r="A177" s="13" t="s">
        <v>1</v>
      </c>
      <c r="B177" s="113" t="s">
        <v>90</v>
      </c>
      <c r="C177" s="114"/>
      <c r="D177" s="114"/>
      <c r="E177" s="115"/>
      <c r="F177" s="13"/>
      <c r="G177" s="13"/>
      <c r="H177" s="13"/>
      <c r="I177" s="13"/>
      <c r="J177" s="13"/>
      <c r="K177" s="13"/>
      <c r="L177" s="13"/>
      <c r="M177" s="13"/>
      <c r="N177" s="13"/>
      <c r="O177" s="14"/>
    </row>
    <row r="178" spans="1:15" s="2" customFormat="1" x14ac:dyDescent="0.25">
      <c r="A178" s="12" t="s">
        <v>9</v>
      </c>
      <c r="B178" s="81" t="s">
        <v>316</v>
      </c>
      <c r="C178" s="85" t="s">
        <v>559</v>
      </c>
      <c r="D178" s="81"/>
      <c r="E178" s="81"/>
      <c r="F178" s="13">
        <v>1</v>
      </c>
      <c r="G178" s="13"/>
      <c r="H178" s="13"/>
      <c r="I178" s="13"/>
      <c r="J178" s="13"/>
      <c r="K178" s="13"/>
      <c r="L178" s="13"/>
      <c r="M178" s="13"/>
      <c r="N178" s="13"/>
      <c r="O178" s="16">
        <v>3889.41</v>
      </c>
    </row>
    <row r="179" spans="1:15" s="15" customFormat="1" x14ac:dyDescent="0.25">
      <c r="A179" s="21" t="s">
        <v>139</v>
      </c>
      <c r="B179" s="22" t="s">
        <v>48</v>
      </c>
      <c r="C179" s="21"/>
      <c r="D179" s="21" t="s">
        <v>9</v>
      </c>
      <c r="E179" s="22" t="s">
        <v>223</v>
      </c>
      <c r="F179" s="21">
        <f t="shared" ref="F179:O179" si="34">SUM(F180:F181)</f>
        <v>1</v>
      </c>
      <c r="G179" s="21">
        <f t="shared" si="34"/>
        <v>0</v>
      </c>
      <c r="H179" s="21">
        <f t="shared" si="34"/>
        <v>0</v>
      </c>
      <c r="I179" s="21">
        <f t="shared" si="34"/>
        <v>0</v>
      </c>
      <c r="J179" s="21">
        <f t="shared" si="34"/>
        <v>0</v>
      </c>
      <c r="K179" s="21">
        <f t="shared" si="34"/>
        <v>0</v>
      </c>
      <c r="L179" s="21">
        <f t="shared" si="34"/>
        <v>0</v>
      </c>
      <c r="M179" s="21">
        <f t="shared" si="34"/>
        <v>0</v>
      </c>
      <c r="N179" s="21">
        <f t="shared" si="34"/>
        <v>0</v>
      </c>
      <c r="O179" s="23">
        <f t="shared" si="34"/>
        <v>3889.41</v>
      </c>
    </row>
    <row r="180" spans="1:15" s="2" customFormat="1" x14ac:dyDescent="0.25">
      <c r="A180" s="13" t="s">
        <v>1</v>
      </c>
      <c r="B180" s="113" t="s">
        <v>90</v>
      </c>
      <c r="C180" s="114"/>
      <c r="D180" s="114"/>
      <c r="E180" s="115"/>
      <c r="F180" s="13"/>
      <c r="G180" s="13"/>
      <c r="H180" s="13"/>
      <c r="I180" s="13"/>
      <c r="J180" s="13"/>
      <c r="K180" s="13"/>
      <c r="L180" s="13"/>
      <c r="M180" s="13"/>
      <c r="N180" s="13"/>
      <c r="O180" s="14"/>
    </row>
    <row r="181" spans="1:15" s="2" customFormat="1" x14ac:dyDescent="0.25">
      <c r="A181" s="12" t="s">
        <v>9</v>
      </c>
      <c r="B181" s="81" t="s">
        <v>394</v>
      </c>
      <c r="C181" s="85" t="s">
        <v>560</v>
      </c>
      <c r="D181" s="81"/>
      <c r="E181" s="81"/>
      <c r="F181" s="13">
        <v>1</v>
      </c>
      <c r="G181" s="13"/>
      <c r="H181" s="13"/>
      <c r="I181" s="13"/>
      <c r="J181" s="13"/>
      <c r="K181" s="13"/>
      <c r="L181" s="13"/>
      <c r="M181" s="13"/>
      <c r="N181" s="13"/>
      <c r="O181" s="16">
        <v>3889.41</v>
      </c>
    </row>
    <row r="182" spans="1:15" s="2" customFormat="1" x14ac:dyDescent="0.25">
      <c r="A182" s="31" t="s">
        <v>349</v>
      </c>
      <c r="B182" s="22" t="s">
        <v>350</v>
      </c>
      <c r="C182" s="21"/>
      <c r="D182" s="21" t="s">
        <v>9</v>
      </c>
      <c r="E182" s="22" t="s">
        <v>351</v>
      </c>
      <c r="F182" s="21">
        <f t="shared" ref="F182:O182" si="35">SUM(F184:F184)</f>
        <v>0</v>
      </c>
      <c r="G182" s="21">
        <f t="shared" si="35"/>
        <v>0</v>
      </c>
      <c r="H182" s="21">
        <f t="shared" si="35"/>
        <v>1</v>
      </c>
      <c r="I182" s="21">
        <f t="shared" si="35"/>
        <v>0</v>
      </c>
      <c r="J182" s="21">
        <f t="shared" si="35"/>
        <v>0</v>
      </c>
      <c r="K182" s="21">
        <f t="shared" si="35"/>
        <v>0</v>
      </c>
      <c r="L182" s="21">
        <f t="shared" si="35"/>
        <v>0</v>
      </c>
      <c r="M182" s="21">
        <f t="shared" si="35"/>
        <v>0</v>
      </c>
      <c r="N182" s="21">
        <f t="shared" si="35"/>
        <v>0</v>
      </c>
      <c r="O182" s="23">
        <f t="shared" si="35"/>
        <v>3935.06</v>
      </c>
    </row>
    <row r="183" spans="1:15" s="2" customFormat="1" x14ac:dyDescent="0.25">
      <c r="A183" s="13" t="s">
        <v>1</v>
      </c>
      <c r="B183" s="113" t="s">
        <v>90</v>
      </c>
      <c r="C183" s="114"/>
      <c r="D183" s="114"/>
      <c r="E183" s="115"/>
      <c r="F183" s="13"/>
      <c r="G183" s="13"/>
      <c r="H183" s="13"/>
      <c r="I183" s="13"/>
      <c r="J183" s="13"/>
      <c r="K183" s="13"/>
      <c r="L183" s="13"/>
      <c r="M183" s="13"/>
      <c r="N183" s="13"/>
      <c r="O183" s="14"/>
    </row>
    <row r="184" spans="1:15" s="2" customFormat="1" x14ac:dyDescent="0.25">
      <c r="A184" s="12" t="s">
        <v>11</v>
      </c>
      <c r="B184" s="50" t="s">
        <v>341</v>
      </c>
      <c r="C184" s="85" t="s">
        <v>561</v>
      </c>
      <c r="D184" s="86"/>
      <c r="E184" s="51"/>
      <c r="F184" s="13"/>
      <c r="G184" s="13"/>
      <c r="H184" s="13">
        <v>1</v>
      </c>
      <c r="I184" s="13"/>
      <c r="J184" s="13"/>
      <c r="K184" s="13"/>
      <c r="L184" s="13"/>
      <c r="M184" s="13"/>
      <c r="N184" s="13"/>
      <c r="O184" s="16">
        <v>3935.06</v>
      </c>
    </row>
    <row r="185" spans="1:15" s="2" customFormat="1" x14ac:dyDescent="0.25">
      <c r="A185" s="31" t="s">
        <v>191</v>
      </c>
      <c r="B185" s="22" t="s">
        <v>46</v>
      </c>
      <c r="C185" s="21"/>
      <c r="D185" s="21" t="s">
        <v>9</v>
      </c>
      <c r="E185" s="22" t="s">
        <v>224</v>
      </c>
      <c r="F185" s="21">
        <f t="shared" ref="F185:M185" si="36">SUM(F186:F187)</f>
        <v>1</v>
      </c>
      <c r="G185" s="21">
        <f t="shared" si="36"/>
        <v>0</v>
      </c>
      <c r="H185" s="21">
        <f t="shared" si="36"/>
        <v>0</v>
      </c>
      <c r="I185" s="21">
        <f t="shared" si="36"/>
        <v>0</v>
      </c>
      <c r="J185" s="21">
        <f t="shared" si="36"/>
        <v>0</v>
      </c>
      <c r="K185" s="21">
        <f t="shared" si="36"/>
        <v>0</v>
      </c>
      <c r="L185" s="21">
        <f t="shared" si="36"/>
        <v>0</v>
      </c>
      <c r="M185" s="21">
        <f t="shared" si="36"/>
        <v>0</v>
      </c>
      <c r="N185" s="21">
        <f>SUM(N186:N190)</f>
        <v>0</v>
      </c>
      <c r="O185" s="23">
        <f>SUM(O186:O187)</f>
        <v>3889.41</v>
      </c>
    </row>
    <row r="186" spans="1:15" s="2" customFormat="1" x14ac:dyDescent="0.25">
      <c r="A186" s="13" t="s">
        <v>1</v>
      </c>
      <c r="B186" s="113" t="s">
        <v>90</v>
      </c>
      <c r="C186" s="114"/>
      <c r="D186" s="114"/>
      <c r="E186" s="115"/>
      <c r="F186" s="13"/>
      <c r="G186" s="13"/>
      <c r="H186" s="13"/>
      <c r="I186" s="13"/>
      <c r="J186" s="13"/>
      <c r="K186" s="13"/>
      <c r="L186" s="13"/>
      <c r="M186" s="13"/>
      <c r="N186" s="13"/>
      <c r="O186" s="14"/>
    </row>
    <row r="187" spans="1:15" s="2" customFormat="1" x14ac:dyDescent="0.25">
      <c r="A187" s="12" t="s">
        <v>9</v>
      </c>
      <c r="B187" s="81" t="s">
        <v>766</v>
      </c>
      <c r="C187" s="85" t="s">
        <v>767</v>
      </c>
      <c r="D187" s="81"/>
      <c r="E187" s="81"/>
      <c r="F187" s="13">
        <v>1</v>
      </c>
      <c r="G187" s="13"/>
      <c r="H187" s="13"/>
      <c r="I187" s="13"/>
      <c r="J187" s="13"/>
      <c r="K187" s="13"/>
      <c r="L187" s="13"/>
      <c r="M187" s="13"/>
      <c r="N187" s="13"/>
      <c r="O187" s="16">
        <v>3889.41</v>
      </c>
    </row>
    <row r="188" spans="1:15" s="2" customFormat="1" x14ac:dyDescent="0.25">
      <c r="A188" s="31" t="s">
        <v>193</v>
      </c>
      <c r="B188" s="22" t="s">
        <v>49</v>
      </c>
      <c r="C188" s="21"/>
      <c r="D188" s="21" t="s">
        <v>9</v>
      </c>
      <c r="E188" s="22" t="s">
        <v>47</v>
      </c>
      <c r="F188" s="21">
        <f t="shared" ref="F188:K188" si="37">SUM(F189:F190)</f>
        <v>1</v>
      </c>
      <c r="G188" s="21">
        <f t="shared" si="37"/>
        <v>0</v>
      </c>
      <c r="H188" s="21">
        <f t="shared" si="37"/>
        <v>0</v>
      </c>
      <c r="I188" s="21">
        <f t="shared" si="37"/>
        <v>0</v>
      </c>
      <c r="J188" s="21">
        <f t="shared" si="37"/>
        <v>0</v>
      </c>
      <c r="K188" s="21">
        <f t="shared" si="37"/>
        <v>0</v>
      </c>
      <c r="L188" s="21">
        <f>SUM(L189:L191)</f>
        <v>0</v>
      </c>
      <c r="M188" s="21">
        <f>SUM(M189:M191)</f>
        <v>0</v>
      </c>
      <c r="N188" s="21">
        <f>SUM(N189:N191)</f>
        <v>0</v>
      </c>
      <c r="O188" s="23">
        <f>SUM(O189:O190)</f>
        <v>3889.41</v>
      </c>
    </row>
    <row r="189" spans="1:15" s="2" customFormat="1" x14ac:dyDescent="0.25">
      <c r="A189" s="13" t="s">
        <v>1</v>
      </c>
      <c r="B189" s="113" t="s">
        <v>90</v>
      </c>
      <c r="C189" s="114"/>
      <c r="D189" s="114"/>
      <c r="E189" s="115"/>
      <c r="F189" s="13"/>
      <c r="G189" s="13"/>
      <c r="H189" s="13"/>
      <c r="I189" s="13"/>
      <c r="J189" s="13"/>
      <c r="K189" s="13"/>
      <c r="L189" s="13"/>
      <c r="M189" s="13"/>
      <c r="N189" s="13"/>
      <c r="O189" s="14"/>
    </row>
    <row r="190" spans="1:15" s="2" customFormat="1" x14ac:dyDescent="0.25">
      <c r="A190" s="12" t="s">
        <v>9</v>
      </c>
      <c r="B190" s="81" t="s">
        <v>195</v>
      </c>
      <c r="C190" s="85" t="s">
        <v>562</v>
      </c>
      <c r="D190" s="81"/>
      <c r="E190" s="81"/>
      <c r="F190" s="13">
        <v>1</v>
      </c>
      <c r="G190" s="13"/>
      <c r="H190" s="13"/>
      <c r="I190" s="13"/>
      <c r="J190" s="13"/>
      <c r="K190" s="13"/>
      <c r="L190" s="13"/>
      <c r="M190" s="13"/>
      <c r="N190" s="13"/>
      <c r="O190" s="16">
        <v>3889.41</v>
      </c>
    </row>
    <row r="191" spans="1:15" s="15" customFormat="1" x14ac:dyDescent="0.25">
      <c r="A191" s="21" t="s">
        <v>140</v>
      </c>
      <c r="B191" s="22" t="s">
        <v>50</v>
      </c>
      <c r="C191" s="21"/>
      <c r="D191" s="21" t="s">
        <v>9</v>
      </c>
      <c r="E191" s="22" t="s">
        <v>177</v>
      </c>
      <c r="F191" s="21">
        <f t="shared" ref="F191:O191" si="38">SUM(F192:F193)</f>
        <v>1</v>
      </c>
      <c r="G191" s="21">
        <f t="shared" si="38"/>
        <v>0</v>
      </c>
      <c r="H191" s="21">
        <f t="shared" si="38"/>
        <v>0</v>
      </c>
      <c r="I191" s="21">
        <f t="shared" si="38"/>
        <v>0</v>
      </c>
      <c r="J191" s="21">
        <f t="shared" si="38"/>
        <v>0</v>
      </c>
      <c r="K191" s="21">
        <f t="shared" si="38"/>
        <v>0</v>
      </c>
      <c r="L191" s="21">
        <f t="shared" si="38"/>
        <v>0</v>
      </c>
      <c r="M191" s="21">
        <f t="shared" si="38"/>
        <v>0</v>
      </c>
      <c r="N191" s="21">
        <f t="shared" si="38"/>
        <v>0</v>
      </c>
      <c r="O191" s="23">
        <f t="shared" si="38"/>
        <v>3889.41</v>
      </c>
    </row>
    <row r="192" spans="1:15" s="2" customFormat="1" x14ac:dyDescent="0.25">
      <c r="A192" s="13" t="s">
        <v>1</v>
      </c>
      <c r="B192" s="113" t="s">
        <v>90</v>
      </c>
      <c r="C192" s="114"/>
      <c r="D192" s="114"/>
      <c r="E192" s="115"/>
      <c r="F192" s="13"/>
      <c r="G192" s="13"/>
      <c r="H192" s="13"/>
      <c r="I192" s="13"/>
      <c r="J192" s="13"/>
      <c r="K192" s="13"/>
      <c r="L192" s="13"/>
      <c r="M192" s="13"/>
      <c r="N192" s="13"/>
      <c r="O192" s="14"/>
    </row>
    <row r="193" spans="1:15" s="2" customFormat="1" x14ac:dyDescent="0.25">
      <c r="A193" s="12" t="s">
        <v>9</v>
      </c>
      <c r="B193" s="81" t="s">
        <v>111</v>
      </c>
      <c r="C193" s="85" t="s">
        <v>563</v>
      </c>
      <c r="D193" s="81"/>
      <c r="E193" s="81"/>
      <c r="F193" s="13">
        <v>1</v>
      </c>
      <c r="G193" s="13"/>
      <c r="H193" s="13"/>
      <c r="I193" s="13"/>
      <c r="J193" s="13"/>
      <c r="K193" s="13"/>
      <c r="L193" s="13"/>
      <c r="M193" s="13"/>
      <c r="N193" s="13"/>
      <c r="O193" s="16">
        <v>3889.41</v>
      </c>
    </row>
    <row r="194" spans="1:15" s="15" customFormat="1" x14ac:dyDescent="0.25">
      <c r="A194" s="21" t="s">
        <v>468</v>
      </c>
      <c r="B194" s="22" t="s">
        <v>467</v>
      </c>
      <c r="C194" s="21"/>
      <c r="D194" s="21" t="s">
        <v>9</v>
      </c>
      <c r="E194" s="22" t="s">
        <v>469</v>
      </c>
      <c r="F194" s="21">
        <f t="shared" ref="F194:O194" si="39">SUM(F195:F196)</f>
        <v>1</v>
      </c>
      <c r="G194" s="21">
        <f t="shared" si="39"/>
        <v>0</v>
      </c>
      <c r="H194" s="21">
        <f t="shared" si="39"/>
        <v>0</v>
      </c>
      <c r="I194" s="21">
        <f t="shared" si="39"/>
        <v>0</v>
      </c>
      <c r="J194" s="21">
        <f t="shared" si="39"/>
        <v>0</v>
      </c>
      <c r="K194" s="21">
        <f t="shared" si="39"/>
        <v>0</v>
      </c>
      <c r="L194" s="21">
        <f t="shared" si="39"/>
        <v>0</v>
      </c>
      <c r="M194" s="21">
        <f t="shared" si="39"/>
        <v>0</v>
      </c>
      <c r="N194" s="21">
        <f t="shared" si="39"/>
        <v>0</v>
      </c>
      <c r="O194" s="23">
        <f t="shared" si="39"/>
        <v>3889.41</v>
      </c>
    </row>
    <row r="195" spans="1:15" s="2" customFormat="1" x14ac:dyDescent="0.25">
      <c r="A195" s="13" t="s">
        <v>1</v>
      </c>
      <c r="B195" s="113" t="s">
        <v>90</v>
      </c>
      <c r="C195" s="114"/>
      <c r="D195" s="114"/>
      <c r="E195" s="115"/>
      <c r="F195" s="13"/>
      <c r="G195" s="13"/>
      <c r="H195" s="13"/>
      <c r="I195" s="13"/>
      <c r="J195" s="13"/>
      <c r="K195" s="13"/>
      <c r="L195" s="13"/>
      <c r="M195" s="13"/>
      <c r="N195" s="13"/>
      <c r="O195" s="14"/>
    </row>
    <row r="196" spans="1:15" s="2" customFormat="1" ht="15" customHeight="1" x14ac:dyDescent="0.25">
      <c r="A196" s="70" t="s">
        <v>9</v>
      </c>
      <c r="B196" s="77" t="s">
        <v>470</v>
      </c>
      <c r="C196" s="85" t="s">
        <v>564</v>
      </c>
      <c r="D196" s="86"/>
      <c r="E196" s="86"/>
      <c r="F196" s="68">
        <v>1</v>
      </c>
      <c r="G196" s="68"/>
      <c r="H196" s="68"/>
      <c r="I196" s="68"/>
      <c r="J196" s="68"/>
      <c r="K196" s="68"/>
      <c r="L196" s="68"/>
      <c r="M196" s="68"/>
      <c r="N196" s="68"/>
      <c r="O196" s="16">
        <v>3889.41</v>
      </c>
    </row>
    <row r="197" spans="1:15" s="2" customFormat="1" ht="24" x14ac:dyDescent="0.25">
      <c r="A197" s="31" t="s">
        <v>187</v>
      </c>
      <c r="B197" s="22" t="s">
        <v>188</v>
      </c>
      <c r="C197" s="21"/>
      <c r="D197" s="21" t="s">
        <v>9</v>
      </c>
      <c r="E197" s="22" t="s">
        <v>189</v>
      </c>
      <c r="F197" s="21">
        <f t="shared" ref="F197:M197" si="40">SUM(F198:F199)</f>
        <v>1</v>
      </c>
      <c r="G197" s="21">
        <f t="shared" si="40"/>
        <v>0</v>
      </c>
      <c r="H197" s="21">
        <f t="shared" si="40"/>
        <v>0</v>
      </c>
      <c r="I197" s="21">
        <f t="shared" si="40"/>
        <v>0</v>
      </c>
      <c r="J197" s="21">
        <f t="shared" si="40"/>
        <v>0</v>
      </c>
      <c r="K197" s="21">
        <f t="shared" si="40"/>
        <v>0</v>
      </c>
      <c r="L197" s="21">
        <f t="shared" si="40"/>
        <v>0</v>
      </c>
      <c r="M197" s="21">
        <f t="shared" si="40"/>
        <v>0</v>
      </c>
      <c r="N197" s="21">
        <f>SUM(N198:N202)</f>
        <v>0</v>
      </c>
      <c r="O197" s="23">
        <f>SUM(O198:O199)</f>
        <v>3889.41</v>
      </c>
    </row>
    <row r="198" spans="1:15" s="2" customFormat="1" x14ac:dyDescent="0.25">
      <c r="A198" s="13" t="s">
        <v>1</v>
      </c>
      <c r="B198" s="113" t="s">
        <v>90</v>
      </c>
      <c r="C198" s="114"/>
      <c r="D198" s="114"/>
      <c r="E198" s="115"/>
      <c r="F198" s="13"/>
      <c r="G198" s="13"/>
      <c r="H198" s="13"/>
      <c r="I198" s="13"/>
      <c r="J198" s="13"/>
      <c r="K198" s="13"/>
      <c r="L198" s="13"/>
      <c r="M198" s="13"/>
      <c r="N198" s="13"/>
      <c r="O198" s="14"/>
    </row>
    <row r="199" spans="1:15" s="2" customFormat="1" x14ac:dyDescent="0.25">
      <c r="A199" s="12" t="s">
        <v>9</v>
      </c>
      <c r="B199" s="81" t="s">
        <v>478</v>
      </c>
      <c r="C199" s="85" t="s">
        <v>565</v>
      </c>
      <c r="D199" s="81"/>
      <c r="E199" s="81"/>
      <c r="F199" s="13">
        <v>1</v>
      </c>
      <c r="G199" s="13"/>
      <c r="H199" s="13"/>
      <c r="I199" s="13"/>
      <c r="J199" s="13"/>
      <c r="K199" s="13"/>
      <c r="L199" s="13"/>
      <c r="M199" s="13"/>
      <c r="N199" s="13"/>
      <c r="O199" s="16">
        <v>3889.41</v>
      </c>
    </row>
    <row r="200" spans="1:15" s="15" customFormat="1" ht="25.5" customHeight="1" x14ac:dyDescent="0.25">
      <c r="A200" s="24" t="s">
        <v>141</v>
      </c>
      <c r="B200" s="22" t="s">
        <v>51</v>
      </c>
      <c r="C200" s="21"/>
      <c r="D200" s="21" t="s">
        <v>9</v>
      </c>
      <c r="E200" s="22" t="s">
        <v>200</v>
      </c>
      <c r="F200" s="21">
        <f t="shared" ref="F200:O200" si="41">SUM(F201:F202)</f>
        <v>1</v>
      </c>
      <c r="G200" s="21">
        <f t="shared" si="41"/>
        <v>0</v>
      </c>
      <c r="H200" s="21">
        <f t="shared" si="41"/>
        <v>0</v>
      </c>
      <c r="I200" s="21">
        <f t="shared" si="41"/>
        <v>0</v>
      </c>
      <c r="J200" s="21">
        <f t="shared" si="41"/>
        <v>0</v>
      </c>
      <c r="K200" s="21">
        <f t="shared" si="41"/>
        <v>0</v>
      </c>
      <c r="L200" s="21">
        <f t="shared" si="41"/>
        <v>0</v>
      </c>
      <c r="M200" s="21">
        <f t="shared" si="41"/>
        <v>0</v>
      </c>
      <c r="N200" s="21">
        <f t="shared" si="41"/>
        <v>0</v>
      </c>
      <c r="O200" s="25">
        <f t="shared" si="41"/>
        <v>3889.41</v>
      </c>
    </row>
    <row r="201" spans="1:15" s="2" customFormat="1" x14ac:dyDescent="0.25">
      <c r="A201" s="13" t="s">
        <v>1</v>
      </c>
      <c r="B201" s="113" t="s">
        <v>90</v>
      </c>
      <c r="C201" s="114"/>
      <c r="D201" s="114"/>
      <c r="E201" s="115"/>
      <c r="F201" s="13"/>
      <c r="G201" s="13"/>
      <c r="H201" s="13"/>
      <c r="I201" s="13"/>
      <c r="J201" s="13"/>
      <c r="K201" s="13"/>
      <c r="L201" s="13"/>
      <c r="M201" s="13"/>
      <c r="N201" s="13"/>
      <c r="O201" s="14"/>
    </row>
    <row r="202" spans="1:15" s="2" customFormat="1" x14ac:dyDescent="0.25">
      <c r="A202" s="12" t="s">
        <v>9</v>
      </c>
      <c r="B202" s="81" t="s">
        <v>422</v>
      </c>
      <c r="C202" s="85" t="s">
        <v>566</v>
      </c>
      <c r="D202" s="81"/>
      <c r="E202" s="81"/>
      <c r="F202" s="13">
        <v>1</v>
      </c>
      <c r="G202" s="13"/>
      <c r="H202" s="13"/>
      <c r="I202" s="13"/>
      <c r="J202" s="13"/>
      <c r="K202" s="13"/>
      <c r="L202" s="13"/>
      <c r="M202" s="13"/>
      <c r="N202" s="13"/>
      <c r="O202" s="16">
        <v>3889.41</v>
      </c>
    </row>
    <row r="203" spans="1:15" s="15" customFormat="1" x14ac:dyDescent="0.25">
      <c r="A203" s="21" t="s">
        <v>142</v>
      </c>
      <c r="B203" s="22" t="s">
        <v>52</v>
      </c>
      <c r="C203" s="21"/>
      <c r="D203" s="21" t="s">
        <v>9</v>
      </c>
      <c r="E203" s="22" t="s">
        <v>53</v>
      </c>
      <c r="F203" s="21">
        <f t="shared" ref="F203:O203" si="42">SUM(F204:F205)</f>
        <v>1</v>
      </c>
      <c r="G203" s="21">
        <f t="shared" si="42"/>
        <v>0</v>
      </c>
      <c r="H203" s="21">
        <f t="shared" si="42"/>
        <v>0</v>
      </c>
      <c r="I203" s="21">
        <f t="shared" si="42"/>
        <v>0</v>
      </c>
      <c r="J203" s="21">
        <f t="shared" si="42"/>
        <v>0</v>
      </c>
      <c r="K203" s="21">
        <f t="shared" si="42"/>
        <v>0</v>
      </c>
      <c r="L203" s="21">
        <f t="shared" si="42"/>
        <v>0</v>
      </c>
      <c r="M203" s="21">
        <f t="shared" si="42"/>
        <v>0</v>
      </c>
      <c r="N203" s="21">
        <f t="shared" si="42"/>
        <v>0</v>
      </c>
      <c r="O203" s="23">
        <f t="shared" si="42"/>
        <v>3889.41</v>
      </c>
    </row>
    <row r="204" spans="1:15" s="2" customFormat="1" x14ac:dyDescent="0.25">
      <c r="A204" s="13" t="s">
        <v>1</v>
      </c>
      <c r="B204" s="113" t="s">
        <v>90</v>
      </c>
      <c r="C204" s="114"/>
      <c r="D204" s="114"/>
      <c r="E204" s="115"/>
      <c r="F204" s="13"/>
      <c r="G204" s="13"/>
      <c r="H204" s="13"/>
      <c r="I204" s="13"/>
      <c r="J204" s="13"/>
      <c r="K204" s="13"/>
      <c r="L204" s="13"/>
      <c r="M204" s="13"/>
      <c r="N204" s="13"/>
      <c r="O204" s="14"/>
    </row>
    <row r="205" spans="1:15" s="2" customFormat="1" x14ac:dyDescent="0.25">
      <c r="A205" s="12" t="s">
        <v>9</v>
      </c>
      <c r="B205" s="81" t="s">
        <v>352</v>
      </c>
      <c r="C205" s="85" t="s">
        <v>567</v>
      </c>
      <c r="D205" s="81"/>
      <c r="E205" s="81"/>
      <c r="F205" s="13">
        <v>1</v>
      </c>
      <c r="G205" s="13"/>
      <c r="H205" s="13"/>
      <c r="I205" s="13"/>
      <c r="J205" s="13"/>
      <c r="K205" s="13"/>
      <c r="L205" s="13"/>
      <c r="M205" s="13"/>
      <c r="N205" s="13"/>
      <c r="O205" s="16">
        <v>3889.41</v>
      </c>
    </row>
    <row r="206" spans="1:15" s="15" customFormat="1" x14ac:dyDescent="0.25">
      <c r="A206" s="21" t="s">
        <v>143</v>
      </c>
      <c r="B206" s="22" t="s">
        <v>54</v>
      </c>
      <c r="C206" s="21"/>
      <c r="D206" s="21" t="s">
        <v>9</v>
      </c>
      <c r="E206" s="22" t="s">
        <v>55</v>
      </c>
      <c r="F206" s="21">
        <f t="shared" ref="F206:O206" si="43">SUM(F207:F208)</f>
        <v>1</v>
      </c>
      <c r="G206" s="21">
        <f t="shared" si="43"/>
        <v>0</v>
      </c>
      <c r="H206" s="21">
        <f t="shared" si="43"/>
        <v>0</v>
      </c>
      <c r="I206" s="21">
        <f t="shared" si="43"/>
        <v>0</v>
      </c>
      <c r="J206" s="21">
        <f t="shared" si="43"/>
        <v>0</v>
      </c>
      <c r="K206" s="21">
        <f t="shared" si="43"/>
        <v>0</v>
      </c>
      <c r="L206" s="21">
        <f t="shared" si="43"/>
        <v>0</v>
      </c>
      <c r="M206" s="21">
        <f t="shared" si="43"/>
        <v>0</v>
      </c>
      <c r="N206" s="21">
        <f t="shared" si="43"/>
        <v>0</v>
      </c>
      <c r="O206" s="23">
        <f t="shared" si="43"/>
        <v>3889.41</v>
      </c>
    </row>
    <row r="207" spans="1:15" s="2" customFormat="1" x14ac:dyDescent="0.25">
      <c r="A207" s="13" t="s">
        <v>1</v>
      </c>
      <c r="B207" s="113" t="s">
        <v>90</v>
      </c>
      <c r="C207" s="114"/>
      <c r="D207" s="114"/>
      <c r="E207" s="115"/>
      <c r="F207" s="13"/>
      <c r="G207" s="13"/>
      <c r="H207" s="13"/>
      <c r="I207" s="13"/>
      <c r="J207" s="13"/>
      <c r="K207" s="13"/>
      <c r="L207" s="13"/>
      <c r="M207" s="13"/>
      <c r="N207" s="13"/>
      <c r="O207" s="14"/>
    </row>
    <row r="208" spans="1:15" s="2" customFormat="1" x14ac:dyDescent="0.25">
      <c r="A208" s="12" t="s">
        <v>9</v>
      </c>
      <c r="B208" s="81" t="s">
        <v>317</v>
      </c>
      <c r="C208" s="85" t="s">
        <v>568</v>
      </c>
      <c r="D208" s="81"/>
      <c r="E208" s="81"/>
      <c r="F208" s="13">
        <v>1</v>
      </c>
      <c r="G208" s="13"/>
      <c r="H208" s="13"/>
      <c r="I208" s="13"/>
      <c r="J208" s="13"/>
      <c r="K208" s="13"/>
      <c r="L208" s="13"/>
      <c r="M208" s="13"/>
      <c r="N208" s="13"/>
      <c r="O208" s="16">
        <v>3889.41</v>
      </c>
    </row>
    <row r="209" spans="1:15" s="15" customFormat="1" x14ac:dyDescent="0.25">
      <c r="A209" s="21" t="s">
        <v>144</v>
      </c>
      <c r="B209" s="22" t="s">
        <v>56</v>
      </c>
      <c r="C209" s="21"/>
      <c r="D209" s="21" t="s">
        <v>11</v>
      </c>
      <c r="E209" s="22" t="s">
        <v>178</v>
      </c>
      <c r="F209" s="21">
        <f t="shared" ref="F209:O209" si="44">SUM(F210:F211)</f>
        <v>0</v>
      </c>
      <c r="G209" s="21">
        <f t="shared" si="44"/>
        <v>0</v>
      </c>
      <c r="H209" s="21">
        <f t="shared" si="44"/>
        <v>1</v>
      </c>
      <c r="I209" s="21">
        <f t="shared" si="44"/>
        <v>0</v>
      </c>
      <c r="J209" s="21">
        <f t="shared" si="44"/>
        <v>0</v>
      </c>
      <c r="K209" s="21">
        <f t="shared" si="44"/>
        <v>0</v>
      </c>
      <c r="L209" s="21">
        <f t="shared" si="44"/>
        <v>0</v>
      </c>
      <c r="M209" s="21">
        <f t="shared" si="44"/>
        <v>0</v>
      </c>
      <c r="N209" s="21">
        <f t="shared" si="44"/>
        <v>0</v>
      </c>
      <c r="O209" s="25">
        <f t="shared" si="44"/>
        <v>3935.06</v>
      </c>
    </row>
    <row r="210" spans="1:15" s="2" customFormat="1" x14ac:dyDescent="0.25">
      <c r="A210" s="13" t="s">
        <v>1</v>
      </c>
      <c r="B210" s="113" t="s">
        <v>90</v>
      </c>
      <c r="C210" s="114"/>
      <c r="D210" s="114"/>
      <c r="E210" s="115"/>
      <c r="F210" s="13"/>
      <c r="G210" s="13"/>
      <c r="H210" s="13"/>
      <c r="I210" s="13"/>
      <c r="J210" s="13"/>
      <c r="K210" s="13"/>
      <c r="L210" s="13"/>
      <c r="M210" s="13"/>
      <c r="N210" s="13"/>
      <c r="O210" s="14"/>
    </row>
    <row r="211" spans="1:15" s="2" customFormat="1" x14ac:dyDescent="0.25">
      <c r="A211" s="12" t="s">
        <v>11</v>
      </c>
      <c r="B211" s="81" t="s">
        <v>96</v>
      </c>
      <c r="C211" s="85" t="s">
        <v>569</v>
      </c>
      <c r="D211" s="81"/>
      <c r="E211" s="81"/>
      <c r="F211" s="13"/>
      <c r="G211" s="13"/>
      <c r="H211" s="13">
        <v>1</v>
      </c>
      <c r="I211" s="13"/>
      <c r="J211" s="13"/>
      <c r="K211" s="13"/>
      <c r="L211" s="13"/>
      <c r="M211" s="13"/>
      <c r="N211" s="13"/>
      <c r="O211" s="16">
        <v>3935.06</v>
      </c>
    </row>
    <row r="212" spans="1:15" s="15" customFormat="1" ht="24.75" customHeight="1" x14ac:dyDescent="0.25">
      <c r="A212" s="21" t="s">
        <v>198</v>
      </c>
      <c r="B212" s="22" t="s">
        <v>458</v>
      </c>
      <c r="C212" s="21"/>
      <c r="D212" s="21" t="s">
        <v>9</v>
      </c>
      <c r="E212" s="22" t="s">
        <v>205</v>
      </c>
      <c r="F212" s="21">
        <f t="shared" ref="F212:O212" si="45">SUM(F213:F214)</f>
        <v>1</v>
      </c>
      <c r="G212" s="21">
        <f t="shared" si="45"/>
        <v>0</v>
      </c>
      <c r="H212" s="21">
        <f t="shared" si="45"/>
        <v>0</v>
      </c>
      <c r="I212" s="21">
        <f t="shared" si="45"/>
        <v>0</v>
      </c>
      <c r="J212" s="21">
        <f t="shared" si="45"/>
        <v>0</v>
      </c>
      <c r="K212" s="21">
        <f t="shared" si="45"/>
        <v>0</v>
      </c>
      <c r="L212" s="21">
        <f t="shared" si="45"/>
        <v>0</v>
      </c>
      <c r="M212" s="21">
        <f t="shared" si="45"/>
        <v>0</v>
      </c>
      <c r="N212" s="21">
        <f t="shared" si="45"/>
        <v>0</v>
      </c>
      <c r="O212" s="25">
        <f t="shared" si="45"/>
        <v>3889.41</v>
      </c>
    </row>
    <row r="213" spans="1:15" s="2" customFormat="1" x14ac:dyDescent="0.25">
      <c r="A213" s="13" t="s">
        <v>1</v>
      </c>
      <c r="B213" s="113" t="s">
        <v>90</v>
      </c>
      <c r="C213" s="114"/>
      <c r="D213" s="114"/>
      <c r="E213" s="115"/>
      <c r="F213" s="13"/>
      <c r="G213" s="13"/>
      <c r="H213" s="13"/>
      <c r="I213" s="13"/>
      <c r="J213" s="13"/>
      <c r="K213" s="13"/>
      <c r="L213" s="13"/>
      <c r="M213" s="13"/>
      <c r="N213" s="13"/>
      <c r="O213" s="14"/>
    </row>
    <row r="214" spans="1:15" s="2" customFormat="1" x14ac:dyDescent="0.25">
      <c r="A214" s="12" t="s">
        <v>9</v>
      </c>
      <c r="B214" s="81" t="s">
        <v>204</v>
      </c>
      <c r="C214" s="85" t="s">
        <v>659</v>
      </c>
      <c r="D214" s="81"/>
      <c r="E214" s="81"/>
      <c r="F214" s="13">
        <v>1</v>
      </c>
      <c r="G214" s="13"/>
      <c r="H214" s="13"/>
      <c r="I214" s="13"/>
      <c r="J214" s="13"/>
      <c r="K214" s="13"/>
      <c r="L214" s="13"/>
      <c r="M214" s="13"/>
      <c r="N214" s="13"/>
      <c r="O214" s="16">
        <v>3889.41</v>
      </c>
    </row>
    <row r="215" spans="1:15" s="15" customFormat="1" x14ac:dyDescent="0.25">
      <c r="A215" s="21" t="s">
        <v>201</v>
      </c>
      <c r="B215" s="22" t="s">
        <v>210</v>
      </c>
      <c r="C215" s="21"/>
      <c r="D215" s="21" t="s">
        <v>9</v>
      </c>
      <c r="E215" s="22" t="s">
        <v>199</v>
      </c>
      <c r="F215" s="21">
        <f t="shared" ref="F215:O215" si="46">SUM(F216:F217)</f>
        <v>1</v>
      </c>
      <c r="G215" s="21">
        <f t="shared" si="46"/>
        <v>0</v>
      </c>
      <c r="H215" s="21">
        <f t="shared" si="46"/>
        <v>0</v>
      </c>
      <c r="I215" s="21">
        <f t="shared" si="46"/>
        <v>0</v>
      </c>
      <c r="J215" s="21">
        <f t="shared" si="46"/>
        <v>0</v>
      </c>
      <c r="K215" s="21">
        <f t="shared" si="46"/>
        <v>0</v>
      </c>
      <c r="L215" s="21">
        <f t="shared" si="46"/>
        <v>0</v>
      </c>
      <c r="M215" s="21">
        <f t="shared" si="46"/>
        <v>0</v>
      </c>
      <c r="N215" s="21">
        <f t="shared" si="46"/>
        <v>0</v>
      </c>
      <c r="O215" s="25">
        <f t="shared" si="46"/>
        <v>3889.41</v>
      </c>
    </row>
    <row r="216" spans="1:15" s="2" customFormat="1" x14ac:dyDescent="0.25">
      <c r="A216" s="13" t="s">
        <v>1</v>
      </c>
      <c r="B216" s="113" t="s">
        <v>90</v>
      </c>
      <c r="C216" s="114"/>
      <c r="D216" s="114"/>
      <c r="E216" s="115"/>
      <c r="F216" s="13"/>
      <c r="G216" s="13"/>
      <c r="H216" s="13"/>
      <c r="I216" s="13"/>
      <c r="J216" s="13"/>
      <c r="K216" s="13"/>
      <c r="L216" s="13"/>
      <c r="M216" s="13"/>
      <c r="N216" s="13"/>
      <c r="O216" s="14"/>
    </row>
    <row r="217" spans="1:15" s="2" customFormat="1" x14ac:dyDescent="0.25">
      <c r="A217" s="12" t="s">
        <v>9</v>
      </c>
      <c r="B217" s="81" t="s">
        <v>486</v>
      </c>
      <c r="C217" s="85" t="s">
        <v>570</v>
      </c>
      <c r="D217" s="81"/>
      <c r="E217" s="81"/>
      <c r="F217" s="13">
        <v>1</v>
      </c>
      <c r="G217" s="13"/>
      <c r="H217" s="13"/>
      <c r="I217" s="13"/>
      <c r="J217" s="13"/>
      <c r="K217" s="13"/>
      <c r="L217" s="13"/>
      <c r="M217" s="13"/>
      <c r="N217" s="13"/>
      <c r="O217" s="16">
        <v>3889.41</v>
      </c>
    </row>
    <row r="218" spans="1:15" s="15" customFormat="1" x14ac:dyDescent="0.25">
      <c r="A218" s="21" t="s">
        <v>202</v>
      </c>
      <c r="B218" s="22" t="s">
        <v>211</v>
      </c>
      <c r="C218" s="21"/>
      <c r="D218" s="21" t="s">
        <v>9</v>
      </c>
      <c r="E218" s="22" t="s">
        <v>199</v>
      </c>
      <c r="F218" s="21">
        <f t="shared" ref="F218:O218" si="47">SUM(F219:F220)</f>
        <v>1</v>
      </c>
      <c r="G218" s="21">
        <f t="shared" si="47"/>
        <v>0</v>
      </c>
      <c r="H218" s="21">
        <f t="shared" si="47"/>
        <v>0</v>
      </c>
      <c r="I218" s="21">
        <f t="shared" si="47"/>
        <v>0</v>
      </c>
      <c r="J218" s="21">
        <f t="shared" si="47"/>
        <v>0</v>
      </c>
      <c r="K218" s="21">
        <f t="shared" si="47"/>
        <v>0</v>
      </c>
      <c r="L218" s="21">
        <f t="shared" si="47"/>
        <v>0</v>
      </c>
      <c r="M218" s="21">
        <f t="shared" si="47"/>
        <v>0</v>
      </c>
      <c r="N218" s="21">
        <f t="shared" si="47"/>
        <v>0</v>
      </c>
      <c r="O218" s="25">
        <f t="shared" si="47"/>
        <v>3889.41</v>
      </c>
    </row>
    <row r="219" spans="1:15" s="2" customFormat="1" x14ac:dyDescent="0.25">
      <c r="A219" s="13" t="s">
        <v>1</v>
      </c>
      <c r="B219" s="113" t="s">
        <v>90</v>
      </c>
      <c r="C219" s="114"/>
      <c r="D219" s="114"/>
      <c r="E219" s="115"/>
      <c r="F219" s="13"/>
      <c r="G219" s="13"/>
      <c r="H219" s="13"/>
      <c r="I219" s="13"/>
      <c r="J219" s="13"/>
      <c r="K219" s="13"/>
      <c r="L219" s="13"/>
      <c r="M219" s="13"/>
      <c r="N219" s="13"/>
      <c r="O219" s="14"/>
    </row>
    <row r="220" spans="1:15" s="2" customFormat="1" x14ac:dyDescent="0.25">
      <c r="A220" s="12" t="s">
        <v>9</v>
      </c>
      <c r="B220" s="81" t="s">
        <v>203</v>
      </c>
      <c r="C220" s="85" t="s">
        <v>571</v>
      </c>
      <c r="D220" s="81"/>
      <c r="E220" s="81"/>
      <c r="F220" s="13">
        <v>1</v>
      </c>
      <c r="G220" s="13"/>
      <c r="H220" s="13"/>
      <c r="I220" s="13"/>
      <c r="J220" s="13"/>
      <c r="K220" s="13"/>
      <c r="L220" s="13"/>
      <c r="M220" s="13"/>
      <c r="N220" s="13"/>
      <c r="O220" s="16">
        <v>3889.41</v>
      </c>
    </row>
    <row r="221" spans="1:15" s="15" customFormat="1" x14ac:dyDescent="0.25">
      <c r="A221" s="21" t="s">
        <v>213</v>
      </c>
      <c r="B221" s="22" t="s">
        <v>229</v>
      </c>
      <c r="C221" s="21"/>
      <c r="D221" s="21" t="s">
        <v>9</v>
      </c>
      <c r="E221" s="22" t="s">
        <v>214</v>
      </c>
      <c r="F221" s="21">
        <f t="shared" ref="F221:O221" si="48">SUM(F222:F223)</f>
        <v>1</v>
      </c>
      <c r="G221" s="21">
        <f t="shared" si="48"/>
        <v>0</v>
      </c>
      <c r="H221" s="21">
        <f t="shared" si="48"/>
        <v>0</v>
      </c>
      <c r="I221" s="21">
        <f t="shared" si="48"/>
        <v>0</v>
      </c>
      <c r="J221" s="21">
        <f t="shared" si="48"/>
        <v>0</v>
      </c>
      <c r="K221" s="21">
        <f t="shared" si="48"/>
        <v>0</v>
      </c>
      <c r="L221" s="21">
        <f t="shared" si="48"/>
        <v>0</v>
      </c>
      <c r="M221" s="21">
        <f t="shared" si="48"/>
        <v>0</v>
      </c>
      <c r="N221" s="21">
        <f t="shared" si="48"/>
        <v>0</v>
      </c>
      <c r="O221" s="25">
        <f t="shared" si="48"/>
        <v>3889.41</v>
      </c>
    </row>
    <row r="222" spans="1:15" s="2" customFormat="1" x14ac:dyDescent="0.25">
      <c r="A222" s="13" t="s">
        <v>1</v>
      </c>
      <c r="B222" s="113" t="s">
        <v>90</v>
      </c>
      <c r="C222" s="114"/>
      <c r="D222" s="114"/>
      <c r="E222" s="115"/>
      <c r="F222" s="13"/>
      <c r="G222" s="13"/>
      <c r="H222" s="13"/>
      <c r="I222" s="13"/>
      <c r="J222" s="13"/>
      <c r="K222" s="13"/>
      <c r="L222" s="13"/>
      <c r="M222" s="13"/>
      <c r="N222" s="13"/>
      <c r="O222" s="14"/>
    </row>
    <row r="223" spans="1:15" s="2" customFormat="1" x14ac:dyDescent="0.25">
      <c r="A223" s="12" t="s">
        <v>9</v>
      </c>
      <c r="B223" s="81" t="s">
        <v>309</v>
      </c>
      <c r="C223" s="85" t="s">
        <v>572</v>
      </c>
      <c r="D223" s="81"/>
      <c r="E223" s="81"/>
      <c r="F223" s="13">
        <v>1</v>
      </c>
      <c r="G223" s="13"/>
      <c r="H223" s="13"/>
      <c r="I223" s="13"/>
      <c r="J223" s="13"/>
      <c r="K223" s="13"/>
      <c r="L223" s="13"/>
      <c r="M223" s="13"/>
      <c r="N223" s="13"/>
      <c r="O223" s="16">
        <v>3889.41</v>
      </c>
    </row>
    <row r="224" spans="1:15" s="15" customFormat="1" x14ac:dyDescent="0.25">
      <c r="A224" s="21" t="s">
        <v>226</v>
      </c>
      <c r="B224" s="22" t="s">
        <v>233</v>
      </c>
      <c r="C224" s="21"/>
      <c r="D224" s="21" t="s">
        <v>11</v>
      </c>
      <c r="E224" s="22" t="s">
        <v>227</v>
      </c>
      <c r="F224" s="21">
        <f t="shared" ref="F224:O224" si="49">SUM(F225:F226)</f>
        <v>0</v>
      </c>
      <c r="G224" s="21">
        <f t="shared" si="49"/>
        <v>0</v>
      </c>
      <c r="H224" s="21">
        <f t="shared" si="49"/>
        <v>1</v>
      </c>
      <c r="I224" s="21">
        <f t="shared" si="49"/>
        <v>0</v>
      </c>
      <c r="J224" s="21">
        <f t="shared" si="49"/>
        <v>0</v>
      </c>
      <c r="K224" s="21">
        <f t="shared" si="49"/>
        <v>0</v>
      </c>
      <c r="L224" s="21">
        <f t="shared" si="49"/>
        <v>0</v>
      </c>
      <c r="M224" s="21">
        <f t="shared" si="49"/>
        <v>0</v>
      </c>
      <c r="N224" s="21">
        <f t="shared" si="49"/>
        <v>0</v>
      </c>
      <c r="O224" s="23">
        <f t="shared" si="49"/>
        <v>3935.06</v>
      </c>
    </row>
    <row r="225" spans="1:15" s="2" customFormat="1" x14ac:dyDescent="0.25">
      <c r="A225" s="13" t="s">
        <v>1</v>
      </c>
      <c r="B225" s="113" t="s">
        <v>90</v>
      </c>
      <c r="C225" s="114"/>
      <c r="D225" s="114"/>
      <c r="E225" s="115"/>
      <c r="F225" s="13"/>
      <c r="G225" s="13"/>
      <c r="H225" s="13"/>
      <c r="I225" s="13"/>
      <c r="J225" s="13"/>
      <c r="K225" s="13"/>
      <c r="L225" s="13"/>
      <c r="M225" s="13"/>
      <c r="N225" s="13"/>
      <c r="O225" s="14"/>
    </row>
    <row r="226" spans="1:15" s="2" customFormat="1" x14ac:dyDescent="0.25">
      <c r="A226" s="12" t="s">
        <v>11</v>
      </c>
      <c r="B226" s="50" t="s">
        <v>758</v>
      </c>
      <c r="C226" s="85" t="s">
        <v>759</v>
      </c>
      <c r="D226" s="81"/>
      <c r="E226" s="81"/>
      <c r="F226" s="13"/>
      <c r="G226" s="13"/>
      <c r="H226" s="13">
        <v>1</v>
      </c>
      <c r="I226" s="13"/>
      <c r="J226" s="13"/>
      <c r="K226" s="13"/>
      <c r="L226" s="13"/>
      <c r="M226" s="13"/>
      <c r="N226" s="13"/>
      <c r="O226" s="16">
        <v>3935.06</v>
      </c>
    </row>
    <row r="227" spans="1:15" s="15" customFormat="1" x14ac:dyDescent="0.25">
      <c r="A227" s="21" t="s">
        <v>230</v>
      </c>
      <c r="B227" s="22" t="s">
        <v>451</v>
      </c>
      <c r="C227" s="21"/>
      <c r="D227" s="21" t="s">
        <v>11</v>
      </c>
      <c r="E227" s="22" t="s">
        <v>228</v>
      </c>
      <c r="F227" s="21">
        <f t="shared" ref="F227:O227" si="50">SUM(F228:F232)</f>
        <v>0</v>
      </c>
      <c r="G227" s="21">
        <f t="shared" si="50"/>
        <v>0</v>
      </c>
      <c r="H227" s="21">
        <f>SUM(H228:H232)</f>
        <v>4</v>
      </c>
      <c r="I227" s="21">
        <f t="shared" si="50"/>
        <v>0</v>
      </c>
      <c r="J227" s="21">
        <f t="shared" si="50"/>
        <v>0</v>
      </c>
      <c r="K227" s="21">
        <f t="shared" si="50"/>
        <v>0</v>
      </c>
      <c r="L227" s="21">
        <f t="shared" si="50"/>
        <v>0</v>
      </c>
      <c r="M227" s="21">
        <f t="shared" si="50"/>
        <v>0</v>
      </c>
      <c r="N227" s="21">
        <f t="shared" si="50"/>
        <v>0</v>
      </c>
      <c r="O227" s="23">
        <f t="shared" si="50"/>
        <v>15740.24</v>
      </c>
    </row>
    <row r="228" spans="1:15" s="2" customFormat="1" x14ac:dyDescent="0.25">
      <c r="A228" s="13" t="s">
        <v>1</v>
      </c>
      <c r="B228" s="113" t="s">
        <v>90</v>
      </c>
      <c r="C228" s="114"/>
      <c r="D228" s="114"/>
      <c r="E228" s="115"/>
      <c r="F228" s="13"/>
      <c r="G228" s="13"/>
      <c r="H228" s="13"/>
      <c r="I228" s="13"/>
      <c r="J228" s="13"/>
      <c r="K228" s="13"/>
      <c r="L228" s="13"/>
      <c r="M228" s="13"/>
      <c r="N228" s="13"/>
      <c r="O228" s="14"/>
    </row>
    <row r="229" spans="1:15" s="2" customFormat="1" x14ac:dyDescent="0.25">
      <c r="A229" s="12" t="s">
        <v>11</v>
      </c>
      <c r="B229" s="81" t="s">
        <v>475</v>
      </c>
      <c r="C229" s="85" t="s">
        <v>573</v>
      </c>
      <c r="D229" s="81"/>
      <c r="E229" s="81"/>
      <c r="F229" s="13"/>
      <c r="G229" s="13"/>
      <c r="H229" s="13">
        <v>1</v>
      </c>
      <c r="I229" s="13"/>
      <c r="J229" s="13"/>
      <c r="K229" s="13"/>
      <c r="L229" s="13"/>
      <c r="M229" s="13"/>
      <c r="N229" s="13"/>
      <c r="O229" s="16">
        <v>3935.06</v>
      </c>
    </row>
    <row r="230" spans="1:15" s="2" customFormat="1" x14ac:dyDescent="0.25">
      <c r="A230" s="12" t="s">
        <v>11</v>
      </c>
      <c r="B230" s="81" t="s">
        <v>476</v>
      </c>
      <c r="C230" s="85" t="s">
        <v>574</v>
      </c>
      <c r="D230" s="81"/>
      <c r="E230" s="81"/>
      <c r="F230" s="13"/>
      <c r="G230" s="13"/>
      <c r="H230" s="13">
        <v>1</v>
      </c>
      <c r="I230" s="13"/>
      <c r="J230" s="13"/>
      <c r="K230" s="13"/>
      <c r="L230" s="13"/>
      <c r="M230" s="13"/>
      <c r="N230" s="13"/>
      <c r="O230" s="16">
        <v>3935.06</v>
      </c>
    </row>
    <row r="231" spans="1:15" s="2" customFormat="1" x14ac:dyDescent="0.25">
      <c r="A231" s="12" t="s">
        <v>11</v>
      </c>
      <c r="B231" s="86" t="s">
        <v>675</v>
      </c>
      <c r="C231" s="85" t="s">
        <v>676</v>
      </c>
      <c r="D231" s="86"/>
      <c r="E231" s="86"/>
      <c r="F231" s="13"/>
      <c r="G231" s="13"/>
      <c r="H231" s="13">
        <v>1</v>
      </c>
      <c r="I231" s="13"/>
      <c r="J231" s="13"/>
      <c r="K231" s="13"/>
      <c r="L231" s="13"/>
      <c r="M231" s="13"/>
      <c r="N231" s="13"/>
      <c r="O231" s="16">
        <v>3935.06</v>
      </c>
    </row>
    <row r="232" spans="1:15" s="2" customFormat="1" x14ac:dyDescent="0.25">
      <c r="A232" s="12" t="s">
        <v>11</v>
      </c>
      <c r="B232" s="81" t="s">
        <v>345</v>
      </c>
      <c r="C232" s="85" t="s">
        <v>575</v>
      </c>
      <c r="D232" s="81"/>
      <c r="E232" s="81"/>
      <c r="F232" s="13"/>
      <c r="G232" s="13"/>
      <c r="H232" s="13">
        <v>1</v>
      </c>
      <c r="I232" s="13"/>
      <c r="J232" s="13"/>
      <c r="K232" s="13"/>
      <c r="L232" s="13"/>
      <c r="M232" s="13"/>
      <c r="N232" s="13"/>
      <c r="O232" s="16">
        <v>3935.06</v>
      </c>
    </row>
    <row r="233" spans="1:15" s="15" customFormat="1" ht="25.5" customHeight="1" x14ac:dyDescent="0.25">
      <c r="A233" s="21" t="s">
        <v>231</v>
      </c>
      <c r="B233" s="22" t="s">
        <v>261</v>
      </c>
      <c r="C233" s="21"/>
      <c r="D233" s="21" t="s">
        <v>9</v>
      </c>
      <c r="E233" s="22" t="s">
        <v>232</v>
      </c>
      <c r="F233" s="21">
        <f t="shared" ref="F233:O233" si="51">SUM(F234:F235)</f>
        <v>0</v>
      </c>
      <c r="G233" s="21">
        <f t="shared" si="51"/>
        <v>0</v>
      </c>
      <c r="H233" s="21">
        <f t="shared" si="51"/>
        <v>1</v>
      </c>
      <c r="I233" s="21">
        <f t="shared" si="51"/>
        <v>0</v>
      </c>
      <c r="J233" s="21">
        <f t="shared" si="51"/>
        <v>0</v>
      </c>
      <c r="K233" s="21">
        <f t="shared" si="51"/>
        <v>0</v>
      </c>
      <c r="L233" s="21">
        <f t="shared" si="51"/>
        <v>0</v>
      </c>
      <c r="M233" s="21">
        <f t="shared" si="51"/>
        <v>0</v>
      </c>
      <c r="N233" s="21">
        <f t="shared" si="51"/>
        <v>0</v>
      </c>
      <c r="O233" s="23">
        <f t="shared" si="51"/>
        <v>3935.06</v>
      </c>
    </row>
    <row r="234" spans="1:15" s="2" customFormat="1" x14ac:dyDescent="0.25">
      <c r="A234" s="13" t="s">
        <v>1</v>
      </c>
      <c r="B234" s="113" t="s">
        <v>90</v>
      </c>
      <c r="C234" s="114"/>
      <c r="D234" s="114"/>
      <c r="E234" s="115"/>
      <c r="F234" s="13"/>
      <c r="G234" s="13"/>
      <c r="H234" s="13"/>
      <c r="I234" s="13"/>
      <c r="J234" s="13"/>
      <c r="K234" s="13"/>
      <c r="L234" s="13"/>
      <c r="M234" s="13"/>
      <c r="N234" s="13"/>
      <c r="O234" s="14"/>
    </row>
    <row r="235" spans="1:15" s="2" customFormat="1" x14ac:dyDescent="0.25">
      <c r="A235" s="12" t="s">
        <v>11</v>
      </c>
      <c r="B235" s="81" t="s">
        <v>375</v>
      </c>
      <c r="C235" s="85" t="s">
        <v>631</v>
      </c>
      <c r="D235" s="81"/>
      <c r="E235" s="81"/>
      <c r="F235" s="13"/>
      <c r="G235" s="13"/>
      <c r="H235" s="13">
        <v>1</v>
      </c>
      <c r="I235" s="13"/>
      <c r="J235" s="13"/>
      <c r="K235" s="13"/>
      <c r="L235" s="13"/>
      <c r="M235" s="13"/>
      <c r="N235" s="13"/>
      <c r="O235" s="16">
        <v>3935.06</v>
      </c>
    </row>
    <row r="236" spans="1:15" s="2" customFormat="1" ht="25.9" customHeight="1" x14ac:dyDescent="0.25">
      <c r="A236" s="21" t="s">
        <v>234</v>
      </c>
      <c r="B236" s="22" t="s">
        <v>322</v>
      </c>
      <c r="C236" s="21"/>
      <c r="D236" s="21" t="s">
        <v>11</v>
      </c>
      <c r="E236" s="22" t="s">
        <v>235</v>
      </c>
      <c r="F236" s="21">
        <f t="shared" ref="F236:L236" si="52">SUM(F237:F241)</f>
        <v>0</v>
      </c>
      <c r="G236" s="21">
        <f t="shared" si="52"/>
        <v>0</v>
      </c>
      <c r="H236" s="21">
        <f t="shared" si="52"/>
        <v>0</v>
      </c>
      <c r="I236" s="21">
        <f t="shared" si="52"/>
        <v>4</v>
      </c>
      <c r="J236" s="21">
        <f t="shared" si="52"/>
        <v>0</v>
      </c>
      <c r="K236" s="21">
        <f t="shared" si="52"/>
        <v>0</v>
      </c>
      <c r="L236" s="21">
        <f t="shared" si="52"/>
        <v>0</v>
      </c>
      <c r="M236" s="21">
        <f>SUM(M237:M271)</f>
        <v>0</v>
      </c>
      <c r="N236" s="21">
        <f>SUM(N237:N271)</f>
        <v>0</v>
      </c>
      <c r="O236" s="23">
        <f>SUM(O237:O241)</f>
        <v>15849.84</v>
      </c>
    </row>
    <row r="237" spans="1:15" s="2" customFormat="1" x14ac:dyDescent="0.25">
      <c r="A237" s="13" t="s">
        <v>1</v>
      </c>
      <c r="B237" s="113" t="s">
        <v>90</v>
      </c>
      <c r="C237" s="114"/>
      <c r="D237" s="114"/>
      <c r="E237" s="115"/>
      <c r="F237" s="13"/>
      <c r="G237" s="13"/>
      <c r="H237" s="13"/>
      <c r="I237" s="13"/>
      <c r="J237" s="13"/>
      <c r="K237" s="13"/>
      <c r="L237" s="13"/>
      <c r="M237" s="13"/>
      <c r="N237" s="13"/>
      <c r="O237" s="14"/>
    </row>
    <row r="238" spans="1:15" s="2" customFormat="1" x14ac:dyDescent="0.25">
      <c r="A238" s="12" t="s">
        <v>11</v>
      </c>
      <c r="B238" s="83" t="s">
        <v>342</v>
      </c>
      <c r="C238" s="99" t="s">
        <v>576</v>
      </c>
      <c r="D238" s="83"/>
      <c r="E238" s="83"/>
      <c r="F238" s="13"/>
      <c r="G238" s="13"/>
      <c r="H238" s="13"/>
      <c r="I238" s="13">
        <v>1</v>
      </c>
      <c r="J238" s="13"/>
      <c r="K238" s="13"/>
      <c r="L238" s="13"/>
      <c r="M238" s="13"/>
      <c r="N238" s="13"/>
      <c r="O238" s="16">
        <v>3962.46</v>
      </c>
    </row>
    <row r="239" spans="1:15" s="2" customFormat="1" x14ac:dyDescent="0.25">
      <c r="A239" s="12" t="s">
        <v>11</v>
      </c>
      <c r="B239" s="83" t="s">
        <v>185</v>
      </c>
      <c r="C239" s="99" t="s">
        <v>577</v>
      </c>
      <c r="D239" s="83"/>
      <c r="E239" s="83"/>
      <c r="F239" s="13"/>
      <c r="G239" s="13"/>
      <c r="H239" s="13"/>
      <c r="I239" s="13">
        <v>1</v>
      </c>
      <c r="J239" s="13"/>
      <c r="K239" s="13"/>
      <c r="L239" s="13"/>
      <c r="M239" s="13"/>
      <c r="N239" s="13"/>
      <c r="O239" s="16">
        <v>3962.46</v>
      </c>
    </row>
    <row r="240" spans="1:15" s="2" customFormat="1" x14ac:dyDescent="0.25">
      <c r="A240" s="12" t="s">
        <v>11</v>
      </c>
      <c r="B240" s="87" t="s">
        <v>334</v>
      </c>
      <c r="C240" s="99" t="s">
        <v>578</v>
      </c>
      <c r="D240" s="87"/>
      <c r="E240" s="87"/>
      <c r="F240" s="13"/>
      <c r="G240" s="13"/>
      <c r="H240" s="13"/>
      <c r="I240" s="13">
        <v>1</v>
      </c>
      <c r="J240" s="13"/>
      <c r="K240" s="13"/>
      <c r="L240" s="13"/>
      <c r="M240" s="13"/>
      <c r="N240" s="13"/>
      <c r="O240" s="16">
        <v>3962.46</v>
      </c>
    </row>
    <row r="241" spans="1:16" s="2" customFormat="1" x14ac:dyDescent="0.25">
      <c r="A241" s="12" t="s">
        <v>11</v>
      </c>
      <c r="B241" s="83" t="s">
        <v>708</v>
      </c>
      <c r="C241" s="99" t="s">
        <v>709</v>
      </c>
      <c r="D241" s="83"/>
      <c r="E241" s="83"/>
      <c r="F241" s="13"/>
      <c r="G241" s="13"/>
      <c r="H241" s="13"/>
      <c r="I241" s="13">
        <v>1</v>
      </c>
      <c r="J241" s="13"/>
      <c r="K241" s="13"/>
      <c r="L241" s="13"/>
      <c r="M241" s="13"/>
      <c r="N241" s="13"/>
      <c r="O241" s="16">
        <v>3962.46</v>
      </c>
    </row>
    <row r="242" spans="1:16" s="15" customFormat="1" x14ac:dyDescent="0.25">
      <c r="A242" s="21" t="s">
        <v>259</v>
      </c>
      <c r="B242" s="22" t="s">
        <v>296</v>
      </c>
      <c r="C242" s="21"/>
      <c r="D242" s="21" t="s">
        <v>9</v>
      </c>
      <c r="E242" s="22" t="s">
        <v>258</v>
      </c>
      <c r="F242" s="21">
        <f t="shared" ref="F242:O242" si="53">SUM(F243:F244)</f>
        <v>1</v>
      </c>
      <c r="G242" s="21">
        <f t="shared" si="53"/>
        <v>0</v>
      </c>
      <c r="H242" s="21">
        <f t="shared" si="53"/>
        <v>0</v>
      </c>
      <c r="I242" s="21">
        <f t="shared" si="53"/>
        <v>0</v>
      </c>
      <c r="J242" s="21">
        <f t="shared" si="53"/>
        <v>0</v>
      </c>
      <c r="K242" s="21">
        <f t="shared" si="53"/>
        <v>0</v>
      </c>
      <c r="L242" s="21">
        <f t="shared" si="53"/>
        <v>0</v>
      </c>
      <c r="M242" s="21">
        <f t="shared" si="53"/>
        <v>0</v>
      </c>
      <c r="N242" s="21">
        <f t="shared" si="53"/>
        <v>0</v>
      </c>
      <c r="O242" s="23">
        <f t="shared" si="53"/>
        <v>3889.41</v>
      </c>
    </row>
    <row r="243" spans="1:16" s="2" customFormat="1" x14ac:dyDescent="0.25">
      <c r="A243" s="13" t="s">
        <v>1</v>
      </c>
      <c r="B243" s="113" t="s">
        <v>90</v>
      </c>
      <c r="C243" s="114"/>
      <c r="D243" s="114"/>
      <c r="E243" s="115"/>
      <c r="F243" s="13"/>
      <c r="G243" s="13"/>
      <c r="H243" s="13"/>
      <c r="I243" s="13"/>
      <c r="J243" s="13"/>
      <c r="K243" s="13"/>
      <c r="L243" s="13"/>
      <c r="M243" s="13"/>
      <c r="N243" s="13"/>
      <c r="O243" s="14"/>
    </row>
    <row r="244" spans="1:16" s="2" customFormat="1" x14ac:dyDescent="0.25">
      <c r="A244" s="12" t="s">
        <v>9</v>
      </c>
      <c r="B244" s="81" t="s">
        <v>388</v>
      </c>
      <c r="C244" s="85" t="s">
        <v>579</v>
      </c>
      <c r="D244" s="81"/>
      <c r="E244" s="81"/>
      <c r="F244" s="13">
        <v>1</v>
      </c>
      <c r="G244" s="13"/>
      <c r="H244" s="13"/>
      <c r="I244" s="13"/>
      <c r="J244" s="13"/>
      <c r="K244" s="13"/>
      <c r="L244" s="13"/>
      <c r="M244" s="13"/>
      <c r="N244" s="13"/>
      <c r="O244" s="16">
        <v>3889.41</v>
      </c>
    </row>
    <row r="245" spans="1:16" s="15" customFormat="1" x14ac:dyDescent="0.25">
      <c r="A245" s="21" t="s">
        <v>295</v>
      </c>
      <c r="B245" s="22" t="s">
        <v>323</v>
      </c>
      <c r="C245" s="21"/>
      <c r="D245" s="21" t="s">
        <v>9</v>
      </c>
      <c r="E245" s="22" t="s">
        <v>258</v>
      </c>
      <c r="F245" s="21">
        <f t="shared" ref="F245:O245" si="54">SUM(F246:F247)</f>
        <v>1</v>
      </c>
      <c r="G245" s="21">
        <f t="shared" si="54"/>
        <v>0</v>
      </c>
      <c r="H245" s="21">
        <f t="shared" si="54"/>
        <v>0</v>
      </c>
      <c r="I245" s="21">
        <f t="shared" si="54"/>
        <v>0</v>
      </c>
      <c r="J245" s="21">
        <f t="shared" si="54"/>
        <v>0</v>
      </c>
      <c r="K245" s="21">
        <f t="shared" si="54"/>
        <v>0</v>
      </c>
      <c r="L245" s="21">
        <f t="shared" si="54"/>
        <v>0</v>
      </c>
      <c r="M245" s="21">
        <f t="shared" si="54"/>
        <v>0</v>
      </c>
      <c r="N245" s="21">
        <f t="shared" si="54"/>
        <v>0</v>
      </c>
      <c r="O245" s="23">
        <f t="shared" si="54"/>
        <v>3889.41</v>
      </c>
    </row>
    <row r="246" spans="1:16" s="2" customFormat="1" x14ac:dyDescent="0.25">
      <c r="A246" s="13" t="s">
        <v>1</v>
      </c>
      <c r="B246" s="113" t="s">
        <v>90</v>
      </c>
      <c r="C246" s="114"/>
      <c r="D246" s="114"/>
      <c r="E246" s="115"/>
      <c r="F246" s="13"/>
      <c r="G246" s="13"/>
      <c r="H246" s="13"/>
      <c r="I246" s="13"/>
      <c r="J246" s="13"/>
      <c r="K246" s="13"/>
      <c r="L246" s="13"/>
      <c r="M246" s="13"/>
      <c r="N246" s="13"/>
      <c r="O246" s="14"/>
    </row>
    <row r="247" spans="1:16" s="2" customFormat="1" x14ac:dyDescent="0.25">
      <c r="A247" s="12" t="s">
        <v>9</v>
      </c>
      <c r="B247" s="81" t="s">
        <v>343</v>
      </c>
      <c r="C247" s="85" t="s">
        <v>582</v>
      </c>
      <c r="D247" s="81"/>
      <c r="E247" s="81"/>
      <c r="F247" s="13">
        <v>1</v>
      </c>
      <c r="G247" s="13"/>
      <c r="H247" s="13"/>
      <c r="I247" s="13"/>
      <c r="J247" s="13"/>
      <c r="K247" s="13"/>
      <c r="L247" s="13"/>
      <c r="M247" s="13"/>
      <c r="N247" s="13"/>
      <c r="O247" s="16">
        <v>3889.41</v>
      </c>
    </row>
    <row r="248" spans="1:16" s="15" customFormat="1" x14ac:dyDescent="0.25">
      <c r="A248" s="21" t="s">
        <v>297</v>
      </c>
      <c r="B248" s="22" t="s">
        <v>324</v>
      </c>
      <c r="C248" s="21"/>
      <c r="D248" s="21" t="s">
        <v>9</v>
      </c>
      <c r="E248" s="22" t="s">
        <v>298</v>
      </c>
      <c r="F248" s="21">
        <f t="shared" ref="F248:O248" si="55">SUM(F249:F250)</f>
        <v>1</v>
      </c>
      <c r="G248" s="21">
        <f t="shared" si="55"/>
        <v>0</v>
      </c>
      <c r="H248" s="21">
        <f t="shared" si="55"/>
        <v>0</v>
      </c>
      <c r="I248" s="21">
        <f t="shared" si="55"/>
        <v>0</v>
      </c>
      <c r="J248" s="21">
        <f t="shared" si="55"/>
        <v>0</v>
      </c>
      <c r="K248" s="21">
        <f t="shared" si="55"/>
        <v>0</v>
      </c>
      <c r="L248" s="21">
        <f t="shared" si="55"/>
        <v>0</v>
      </c>
      <c r="M248" s="21">
        <f t="shared" si="55"/>
        <v>0</v>
      </c>
      <c r="N248" s="21">
        <f t="shared" si="55"/>
        <v>0</v>
      </c>
      <c r="O248" s="23">
        <f t="shared" si="55"/>
        <v>3889.41</v>
      </c>
    </row>
    <row r="249" spans="1:16" s="2" customFormat="1" x14ac:dyDescent="0.25">
      <c r="A249" s="13" t="s">
        <v>1</v>
      </c>
      <c r="B249" s="113" t="s">
        <v>90</v>
      </c>
      <c r="C249" s="114"/>
      <c r="D249" s="114"/>
      <c r="E249" s="115"/>
      <c r="F249" s="13"/>
      <c r="G249" s="13"/>
      <c r="H249" s="13"/>
      <c r="I249" s="13"/>
      <c r="J249" s="13"/>
      <c r="K249" s="13"/>
      <c r="L249" s="13"/>
      <c r="M249" s="13"/>
      <c r="N249" s="13"/>
      <c r="O249" s="14"/>
    </row>
    <row r="250" spans="1:16" s="2" customFormat="1" x14ac:dyDescent="0.25">
      <c r="A250" s="12" t="s">
        <v>9</v>
      </c>
      <c r="B250" s="81" t="s">
        <v>434</v>
      </c>
      <c r="C250" s="85" t="s">
        <v>580</v>
      </c>
      <c r="D250" s="81"/>
      <c r="E250" s="81"/>
      <c r="F250" s="13">
        <v>1</v>
      </c>
      <c r="G250" s="13"/>
      <c r="H250" s="13"/>
      <c r="I250" s="13"/>
      <c r="J250" s="13"/>
      <c r="K250" s="13"/>
      <c r="L250" s="13"/>
      <c r="M250" s="13"/>
      <c r="N250" s="13"/>
      <c r="O250" s="16">
        <v>3889.41</v>
      </c>
    </row>
    <row r="251" spans="1:16" s="15" customFormat="1" x14ac:dyDescent="0.25">
      <c r="A251" s="21" t="s">
        <v>299</v>
      </c>
      <c r="B251" s="22" t="s">
        <v>325</v>
      </c>
      <c r="C251" s="21"/>
      <c r="D251" s="21" t="s">
        <v>9</v>
      </c>
      <c r="E251" s="22" t="s">
        <v>300</v>
      </c>
      <c r="F251" s="21">
        <f t="shared" ref="F251:O251" si="56">SUM(F252:F253)</f>
        <v>1</v>
      </c>
      <c r="G251" s="21">
        <f t="shared" si="56"/>
        <v>0</v>
      </c>
      <c r="H251" s="21">
        <f t="shared" si="56"/>
        <v>0</v>
      </c>
      <c r="I251" s="21">
        <f t="shared" si="56"/>
        <v>0</v>
      </c>
      <c r="J251" s="21">
        <f t="shared" si="56"/>
        <v>0</v>
      </c>
      <c r="K251" s="21">
        <f t="shared" si="56"/>
        <v>0</v>
      </c>
      <c r="L251" s="21">
        <f t="shared" si="56"/>
        <v>0</v>
      </c>
      <c r="M251" s="21">
        <f t="shared" si="56"/>
        <v>0</v>
      </c>
      <c r="N251" s="21">
        <f t="shared" si="56"/>
        <v>0</v>
      </c>
      <c r="O251" s="23">
        <f t="shared" si="56"/>
        <v>3889.41</v>
      </c>
    </row>
    <row r="252" spans="1:16" s="2" customFormat="1" x14ac:dyDescent="0.25">
      <c r="A252" s="13" t="s">
        <v>1</v>
      </c>
      <c r="B252" s="113" t="s">
        <v>90</v>
      </c>
      <c r="C252" s="114"/>
      <c r="D252" s="114"/>
      <c r="E252" s="115"/>
      <c r="F252" s="13"/>
      <c r="G252" s="13"/>
      <c r="H252" s="13"/>
      <c r="I252" s="13"/>
      <c r="J252" s="13"/>
      <c r="K252" s="13"/>
      <c r="L252" s="13"/>
      <c r="M252" s="13"/>
      <c r="N252" s="13"/>
      <c r="O252" s="14"/>
    </row>
    <row r="253" spans="1:16" s="2" customFormat="1" x14ac:dyDescent="0.25">
      <c r="A253" s="12" t="s">
        <v>9</v>
      </c>
      <c r="B253" s="81" t="s">
        <v>450</v>
      </c>
      <c r="C253" s="85" t="s">
        <v>581</v>
      </c>
      <c r="D253" s="81"/>
      <c r="E253" s="81"/>
      <c r="F253" s="13">
        <v>1</v>
      </c>
      <c r="G253" s="13"/>
      <c r="H253" s="13"/>
      <c r="I253" s="13"/>
      <c r="J253" s="13"/>
      <c r="K253" s="13"/>
      <c r="L253" s="13"/>
      <c r="M253" s="13"/>
      <c r="N253" s="13"/>
      <c r="O253" s="16">
        <v>3889.41</v>
      </c>
    </row>
    <row r="254" spans="1:16" s="15" customFormat="1" x14ac:dyDescent="0.25">
      <c r="A254" s="21" t="s">
        <v>305</v>
      </c>
      <c r="B254" s="22" t="s">
        <v>326</v>
      </c>
      <c r="C254" s="21"/>
      <c r="D254" s="21" t="s">
        <v>9</v>
      </c>
      <c r="E254" s="22" t="s">
        <v>301</v>
      </c>
      <c r="F254" s="21">
        <f t="shared" ref="F254:O254" si="57">SUM(F255:F256)</f>
        <v>0</v>
      </c>
      <c r="G254" s="21">
        <f t="shared" si="57"/>
        <v>0</v>
      </c>
      <c r="H254" s="21">
        <f t="shared" si="57"/>
        <v>1</v>
      </c>
      <c r="I254" s="21">
        <f t="shared" si="57"/>
        <v>0</v>
      </c>
      <c r="J254" s="21">
        <f t="shared" si="57"/>
        <v>0</v>
      </c>
      <c r="K254" s="21">
        <f t="shared" si="57"/>
        <v>0</v>
      </c>
      <c r="L254" s="21">
        <f t="shared" si="57"/>
        <v>0</v>
      </c>
      <c r="M254" s="21">
        <f t="shared" si="57"/>
        <v>0</v>
      </c>
      <c r="N254" s="21">
        <f t="shared" si="57"/>
        <v>0</v>
      </c>
      <c r="O254" s="23">
        <f t="shared" si="57"/>
        <v>3935.06</v>
      </c>
    </row>
    <row r="255" spans="1:16" s="2" customFormat="1" x14ac:dyDescent="0.25">
      <c r="A255" s="13" t="s">
        <v>1</v>
      </c>
      <c r="B255" s="113" t="s">
        <v>90</v>
      </c>
      <c r="C255" s="114"/>
      <c r="D255" s="114"/>
      <c r="E255" s="115"/>
      <c r="F255" s="13"/>
      <c r="G255" s="13"/>
      <c r="H255" s="13"/>
      <c r="I255" s="13"/>
      <c r="J255" s="13"/>
      <c r="K255" s="13"/>
      <c r="L255" s="13"/>
      <c r="M255" s="13"/>
      <c r="N255" s="13"/>
      <c r="O255" s="14"/>
    </row>
    <row r="256" spans="1:16" s="2" customFormat="1" x14ac:dyDescent="0.25">
      <c r="A256" s="12" t="s">
        <v>11</v>
      </c>
      <c r="B256" s="81" t="s">
        <v>782</v>
      </c>
      <c r="C256" s="85" t="s">
        <v>783</v>
      </c>
      <c r="D256" s="81"/>
      <c r="E256" s="81"/>
      <c r="F256" s="13"/>
      <c r="G256" s="13"/>
      <c r="H256" s="13">
        <v>1</v>
      </c>
      <c r="I256" s="13"/>
      <c r="J256" s="13"/>
      <c r="K256" s="13"/>
      <c r="L256" s="13"/>
      <c r="M256" s="13"/>
      <c r="N256" s="13"/>
      <c r="O256" s="16">
        <v>3935.06</v>
      </c>
      <c r="P256" s="2" t="s">
        <v>9</v>
      </c>
    </row>
    <row r="257" spans="1:16" s="15" customFormat="1" x14ac:dyDescent="0.25">
      <c r="A257" s="21" t="s">
        <v>306</v>
      </c>
      <c r="B257" s="22" t="s">
        <v>327</v>
      </c>
      <c r="C257" s="21"/>
      <c r="D257" s="21" t="s">
        <v>11</v>
      </c>
      <c r="E257" s="22" t="s">
        <v>308</v>
      </c>
      <c r="F257" s="21">
        <f t="shared" ref="F257:O257" si="58">SUM(F258:F259)</f>
        <v>0</v>
      </c>
      <c r="G257" s="21">
        <f t="shared" si="58"/>
        <v>0</v>
      </c>
      <c r="H257" s="21">
        <f t="shared" si="58"/>
        <v>1</v>
      </c>
      <c r="I257" s="21">
        <f t="shared" si="58"/>
        <v>0</v>
      </c>
      <c r="J257" s="21">
        <f t="shared" si="58"/>
        <v>0</v>
      </c>
      <c r="K257" s="21">
        <f t="shared" si="58"/>
        <v>0</v>
      </c>
      <c r="L257" s="21">
        <f t="shared" si="58"/>
        <v>0</v>
      </c>
      <c r="M257" s="21">
        <f t="shared" si="58"/>
        <v>0</v>
      </c>
      <c r="N257" s="21">
        <f t="shared" si="58"/>
        <v>0</v>
      </c>
      <c r="O257" s="23">
        <f t="shared" si="58"/>
        <v>3935.06</v>
      </c>
    </row>
    <row r="258" spans="1:16" s="2" customFormat="1" x14ac:dyDescent="0.25">
      <c r="A258" s="13" t="s">
        <v>1</v>
      </c>
      <c r="B258" s="113" t="s">
        <v>90</v>
      </c>
      <c r="C258" s="114"/>
      <c r="D258" s="114"/>
      <c r="E258" s="115"/>
      <c r="F258" s="13"/>
      <c r="G258" s="13"/>
      <c r="H258" s="13"/>
      <c r="I258" s="13"/>
      <c r="J258" s="13"/>
      <c r="K258" s="13"/>
      <c r="L258" s="13"/>
      <c r="M258" s="13"/>
      <c r="N258" s="13"/>
      <c r="O258" s="14"/>
    </row>
    <row r="259" spans="1:16" s="2" customFormat="1" x14ac:dyDescent="0.25">
      <c r="A259" s="12" t="s">
        <v>11</v>
      </c>
      <c r="B259" s="81" t="s">
        <v>768</v>
      </c>
      <c r="C259" s="85" t="s">
        <v>769</v>
      </c>
      <c r="D259" s="81"/>
      <c r="E259" s="81"/>
      <c r="F259" s="13"/>
      <c r="G259" s="13"/>
      <c r="H259" s="13">
        <v>1</v>
      </c>
      <c r="I259" s="13"/>
      <c r="J259" s="13"/>
      <c r="K259" s="13"/>
      <c r="L259" s="13"/>
      <c r="M259" s="13"/>
      <c r="N259" s="13"/>
      <c r="O259" s="16">
        <v>3935.06</v>
      </c>
    </row>
    <row r="260" spans="1:16" s="15" customFormat="1" ht="28.9" customHeight="1" x14ac:dyDescent="0.25">
      <c r="A260" s="21" t="s">
        <v>307</v>
      </c>
      <c r="B260" s="22" t="s">
        <v>328</v>
      </c>
      <c r="C260" s="21"/>
      <c r="D260" s="21" t="s">
        <v>11</v>
      </c>
      <c r="E260" s="22" t="s">
        <v>35</v>
      </c>
      <c r="F260" s="21">
        <f t="shared" ref="F260:O260" si="59">SUM(F261:F262)</f>
        <v>0</v>
      </c>
      <c r="G260" s="21">
        <f t="shared" si="59"/>
        <v>0</v>
      </c>
      <c r="H260" s="21">
        <f t="shared" si="59"/>
        <v>1</v>
      </c>
      <c r="I260" s="21">
        <f t="shared" si="59"/>
        <v>0</v>
      </c>
      <c r="J260" s="21">
        <f t="shared" si="59"/>
        <v>0</v>
      </c>
      <c r="K260" s="21">
        <f t="shared" si="59"/>
        <v>0</v>
      </c>
      <c r="L260" s="21">
        <f t="shared" si="59"/>
        <v>0</v>
      </c>
      <c r="M260" s="21">
        <f t="shared" si="59"/>
        <v>0</v>
      </c>
      <c r="N260" s="21">
        <f t="shared" si="59"/>
        <v>0</v>
      </c>
      <c r="O260" s="23">
        <f t="shared" si="59"/>
        <v>3935.06</v>
      </c>
    </row>
    <row r="261" spans="1:16" s="2" customFormat="1" x14ac:dyDescent="0.25">
      <c r="A261" s="13" t="s">
        <v>1</v>
      </c>
      <c r="B261" s="113" t="s">
        <v>90</v>
      </c>
      <c r="C261" s="114"/>
      <c r="D261" s="114"/>
      <c r="E261" s="115"/>
      <c r="F261" s="13"/>
      <c r="G261" s="13"/>
      <c r="H261" s="13"/>
      <c r="I261" s="13"/>
      <c r="J261" s="13"/>
      <c r="K261" s="13"/>
      <c r="L261" s="13"/>
      <c r="M261" s="13"/>
      <c r="N261" s="13"/>
      <c r="O261" s="14"/>
    </row>
    <row r="262" spans="1:16" s="2" customFormat="1" x14ac:dyDescent="0.25">
      <c r="A262" s="12" t="s">
        <v>11</v>
      </c>
      <c r="B262" s="81" t="s">
        <v>460</v>
      </c>
      <c r="C262" s="85" t="s">
        <v>583</v>
      </c>
      <c r="D262" s="81"/>
      <c r="E262" s="81"/>
      <c r="F262" s="13"/>
      <c r="G262" s="13"/>
      <c r="H262" s="13">
        <v>1</v>
      </c>
      <c r="I262" s="13"/>
      <c r="J262" s="13"/>
      <c r="K262" s="13"/>
      <c r="L262" s="13"/>
      <c r="M262" s="13"/>
      <c r="N262" s="13"/>
      <c r="O262" s="16">
        <v>3935.06</v>
      </c>
      <c r="P262" s="2" t="s">
        <v>433</v>
      </c>
    </row>
    <row r="263" spans="1:16" s="15" customFormat="1" ht="28.9" customHeight="1" x14ac:dyDescent="0.25">
      <c r="A263" s="21" t="s">
        <v>319</v>
      </c>
      <c r="B263" s="22" t="s">
        <v>356</v>
      </c>
      <c r="C263" s="21"/>
      <c r="D263" s="21" t="s">
        <v>11</v>
      </c>
      <c r="E263" s="22" t="s">
        <v>35</v>
      </c>
      <c r="F263" s="21">
        <f t="shared" ref="F263:N263" si="60">SUM(F265:F271)</f>
        <v>0</v>
      </c>
      <c r="G263" s="21">
        <f t="shared" si="60"/>
        <v>0</v>
      </c>
      <c r="H263" s="21">
        <f>SUM(H265:H268)</f>
        <v>4</v>
      </c>
      <c r="I263" s="21">
        <f t="shared" si="60"/>
        <v>0</v>
      </c>
      <c r="J263" s="21">
        <f t="shared" si="60"/>
        <v>0</v>
      </c>
      <c r="K263" s="21">
        <f t="shared" si="60"/>
        <v>0</v>
      </c>
      <c r="L263" s="21">
        <f t="shared" si="60"/>
        <v>0</v>
      </c>
      <c r="M263" s="21">
        <f t="shared" si="60"/>
        <v>0</v>
      </c>
      <c r="N263" s="21">
        <f t="shared" si="60"/>
        <v>0</v>
      </c>
      <c r="O263" s="25">
        <f>SUM(O265:O268)</f>
        <v>15740.24</v>
      </c>
    </row>
    <row r="264" spans="1:16" s="15" customFormat="1" ht="16.5" customHeight="1" x14ac:dyDescent="0.25">
      <c r="A264" s="13" t="s">
        <v>1</v>
      </c>
      <c r="B264" s="113" t="s">
        <v>90</v>
      </c>
      <c r="C264" s="114"/>
      <c r="D264" s="114"/>
      <c r="E264" s="115"/>
      <c r="F264" s="13"/>
      <c r="G264" s="13"/>
      <c r="H264" s="13"/>
      <c r="I264" s="13"/>
      <c r="J264" s="13"/>
      <c r="K264" s="13"/>
      <c r="L264" s="13"/>
      <c r="M264" s="13"/>
      <c r="N264" s="13"/>
      <c r="O264" s="14"/>
    </row>
    <row r="265" spans="1:16" s="15" customFormat="1" ht="15" customHeight="1" x14ac:dyDescent="0.25">
      <c r="A265" s="12" t="s">
        <v>11</v>
      </c>
      <c r="B265" s="81" t="s">
        <v>682</v>
      </c>
      <c r="C265" s="85" t="s">
        <v>683</v>
      </c>
      <c r="D265" s="81"/>
      <c r="E265" s="81"/>
      <c r="F265" s="13"/>
      <c r="G265" s="13"/>
      <c r="H265" s="13">
        <v>1</v>
      </c>
      <c r="I265" s="13"/>
      <c r="J265" s="13"/>
      <c r="K265" s="13"/>
      <c r="L265" s="13"/>
      <c r="M265" s="13"/>
      <c r="N265" s="13"/>
      <c r="O265" s="16">
        <v>3935.06</v>
      </c>
    </row>
    <row r="266" spans="1:16" s="15" customFormat="1" ht="16.5" customHeight="1" x14ac:dyDescent="0.25">
      <c r="A266" s="12" t="s">
        <v>11</v>
      </c>
      <c r="B266" s="83" t="s">
        <v>432</v>
      </c>
      <c r="C266" s="99" t="s">
        <v>584</v>
      </c>
      <c r="D266" s="83"/>
      <c r="E266" s="83"/>
      <c r="F266" s="13"/>
      <c r="G266" s="13"/>
      <c r="H266" s="13">
        <v>1</v>
      </c>
      <c r="I266" s="13"/>
      <c r="J266" s="13"/>
      <c r="K266" s="13"/>
      <c r="L266" s="13"/>
      <c r="M266" s="13"/>
      <c r="N266" s="13"/>
      <c r="O266" s="16">
        <v>3935.06</v>
      </c>
    </row>
    <row r="267" spans="1:16" s="15" customFormat="1" ht="15" customHeight="1" x14ac:dyDescent="0.25">
      <c r="A267" s="12" t="s">
        <v>11</v>
      </c>
      <c r="B267" s="83" t="s">
        <v>398</v>
      </c>
      <c r="C267" s="99" t="s">
        <v>585</v>
      </c>
      <c r="D267" s="83"/>
      <c r="E267" s="83"/>
      <c r="F267" s="13"/>
      <c r="G267" s="13"/>
      <c r="H267" s="13">
        <v>1</v>
      </c>
      <c r="I267" s="13"/>
      <c r="J267" s="13"/>
      <c r="K267" s="13"/>
      <c r="L267" s="13"/>
      <c r="M267" s="13"/>
      <c r="N267" s="13"/>
      <c r="O267" s="16">
        <v>3935.06</v>
      </c>
    </row>
    <row r="268" spans="1:16" s="15" customFormat="1" ht="16.5" customHeight="1" x14ac:dyDescent="0.25">
      <c r="A268" s="12" t="s">
        <v>11</v>
      </c>
      <c r="B268" s="81" t="s">
        <v>390</v>
      </c>
      <c r="C268" s="85" t="s">
        <v>586</v>
      </c>
      <c r="D268" s="81"/>
      <c r="E268" s="81"/>
      <c r="F268" s="13"/>
      <c r="G268" s="13"/>
      <c r="H268" s="13">
        <v>1</v>
      </c>
      <c r="I268" s="13"/>
      <c r="J268" s="13"/>
      <c r="K268" s="13"/>
      <c r="L268" s="13"/>
      <c r="M268" s="13"/>
      <c r="N268" s="13"/>
      <c r="O268" s="16">
        <v>3935.06</v>
      </c>
    </row>
    <row r="269" spans="1:16" s="15" customFormat="1" ht="30" customHeight="1" x14ac:dyDescent="0.25">
      <c r="A269" s="21" t="s">
        <v>446</v>
      </c>
      <c r="B269" s="60" t="s">
        <v>447</v>
      </c>
      <c r="C269" s="101"/>
      <c r="D269" s="56" t="s">
        <v>11</v>
      </c>
      <c r="E269" s="59" t="s">
        <v>448</v>
      </c>
      <c r="F269" s="21">
        <f t="shared" ref="F269:O269" si="61">F271</f>
        <v>0</v>
      </c>
      <c r="G269" s="21">
        <f t="shared" si="61"/>
        <v>0</v>
      </c>
      <c r="H269" s="21">
        <f t="shared" si="61"/>
        <v>1</v>
      </c>
      <c r="I269" s="21">
        <f t="shared" si="61"/>
        <v>0</v>
      </c>
      <c r="J269" s="21">
        <f t="shared" si="61"/>
        <v>0</v>
      </c>
      <c r="K269" s="21">
        <f t="shared" si="61"/>
        <v>0</v>
      </c>
      <c r="L269" s="21">
        <f t="shared" si="61"/>
        <v>0</v>
      </c>
      <c r="M269" s="21">
        <f t="shared" si="61"/>
        <v>0</v>
      </c>
      <c r="N269" s="21">
        <f t="shared" si="61"/>
        <v>0</v>
      </c>
      <c r="O269" s="23">
        <f t="shared" si="61"/>
        <v>3935.06</v>
      </c>
    </row>
    <row r="270" spans="1:16" s="15" customFormat="1" ht="16.5" customHeight="1" x14ac:dyDescent="0.25">
      <c r="A270" s="13" t="s">
        <v>1</v>
      </c>
      <c r="B270" s="57" t="s">
        <v>90</v>
      </c>
      <c r="C270" s="102"/>
      <c r="D270" s="54"/>
      <c r="E270" s="55"/>
      <c r="F270" s="13"/>
      <c r="G270" s="13"/>
      <c r="H270" s="13"/>
      <c r="I270" s="13"/>
      <c r="J270" s="13"/>
      <c r="K270" s="13"/>
      <c r="L270" s="13"/>
      <c r="M270" s="13"/>
      <c r="N270" s="13"/>
      <c r="O270" s="16"/>
    </row>
    <row r="271" spans="1:16" s="58" customFormat="1" ht="19.5" customHeight="1" x14ac:dyDescent="0.25">
      <c r="A271" s="12" t="s">
        <v>11</v>
      </c>
      <c r="B271" s="84" t="s">
        <v>449</v>
      </c>
      <c r="C271" s="100" t="s">
        <v>587</v>
      </c>
      <c r="D271" s="84"/>
      <c r="E271" s="84"/>
      <c r="F271" s="13"/>
      <c r="G271" s="13"/>
      <c r="H271" s="13">
        <v>1</v>
      </c>
      <c r="I271" s="13"/>
      <c r="J271" s="13"/>
      <c r="K271" s="13"/>
      <c r="L271" s="13"/>
      <c r="M271" s="13"/>
      <c r="N271" s="13"/>
      <c r="O271" s="16">
        <v>3935.06</v>
      </c>
    </row>
    <row r="272" spans="1:16" x14ac:dyDescent="0.25">
      <c r="A272" s="7"/>
      <c r="B272" s="6"/>
      <c r="C272" s="7"/>
      <c r="D272" s="7"/>
      <c r="E272" s="8" t="s">
        <v>22</v>
      </c>
      <c r="F272" s="9">
        <f>F269+F263+F260+F257+F254+F251+F248+F245+F242+F236+F233+F227+F224+F221+F218+F215+F212+F209+F206+F203+F200+F197+F194+F191+F188+F185+F182+F179+F176+F168+F165+F162+F159+F156+F153+F150+F147+F136+F119+F116+F113+F110+F97+F90+F84+F172</f>
        <v>42</v>
      </c>
      <c r="G272" s="9">
        <f>G84+G90+G97+G110+G113+G116+G119+G136+G147+G150+G153+G156+G159+G162+G165+G168+G176+G179+G182+G185+G188+G191+G197+G200+G203+G206+G209+G212+G215+G218+G221+G224+G227+G233+G236+G242+G245+G248+G251+G254+G257+G260+G263</f>
        <v>7</v>
      </c>
      <c r="H272" s="9">
        <f>H269+H263+H260+H257+H254+H251+H248+H245+H242+H236+H233+H227+H224+H221+H218+H215+H212+H209+H206+H203+H200+H197+H194+H191+H188+H185+H182+H179+H176+H168+H165+H162+H159+H156+H153+H150+H147+H136+H119+H116+H113+H110+H97+H90+H84</f>
        <v>18</v>
      </c>
      <c r="I272" s="9">
        <f t="shared" ref="I272:N272" si="62">I84+I90+I97+I110+I113+I116+I119+I136+I147+I150+I153+I156+I159+I162+I165+I168+I176+I179+I182+I185+I188+I191+I197+I200+I203+I206+I209+I212+I215+I218+I221+I224+I227+I233+I236+I242+I245+I248+I251+I254+I257+I260+I263</f>
        <v>26</v>
      </c>
      <c r="J272" s="9">
        <f t="shared" si="62"/>
        <v>0</v>
      </c>
      <c r="K272" s="9">
        <f t="shared" si="62"/>
        <v>0</v>
      </c>
      <c r="L272" s="9">
        <f t="shared" si="62"/>
        <v>3</v>
      </c>
      <c r="M272" s="9">
        <f t="shared" si="62"/>
        <v>0</v>
      </c>
      <c r="N272" s="9">
        <f t="shared" si="62"/>
        <v>0</v>
      </c>
      <c r="O272" s="37">
        <f>O84+O90+O97+O110+O113+O116+O119+O136+O147+O150+O153+O156+O159+O162+O165+O168+O176+O179+O182+O185+O188+O191+O197+O200+O203+O206+O209+O212+O215+O218+O221+O224+O227+O233+O236+O242+O245+O248+O251+O254+O257+O260+O263+O269+O194+O172</f>
        <v>382157.97999999981</v>
      </c>
    </row>
    <row r="273" spans="1:15" ht="14.45" customHeight="1" x14ac:dyDescent="0.25">
      <c r="A273" s="124" t="s">
        <v>57</v>
      </c>
      <c r="B273" s="124"/>
      <c r="C273" s="124"/>
      <c r="D273" s="124"/>
      <c r="E273" s="124"/>
      <c r="F273" s="124"/>
      <c r="G273" s="124"/>
      <c r="H273" s="124"/>
      <c r="I273" s="124"/>
      <c r="J273" s="124"/>
      <c r="K273" s="124"/>
      <c r="L273" s="124"/>
      <c r="M273" s="124"/>
      <c r="N273" s="124"/>
      <c r="O273" s="125"/>
    </row>
    <row r="274" spans="1:15" s="15" customFormat="1" ht="24.75" customHeight="1" x14ac:dyDescent="0.25">
      <c r="A274" s="21" t="s">
        <v>146</v>
      </c>
      <c r="B274" s="22" t="s">
        <v>8</v>
      </c>
      <c r="C274" s="21"/>
      <c r="D274" s="21" t="s">
        <v>9</v>
      </c>
      <c r="E274" s="22" t="s">
        <v>163</v>
      </c>
      <c r="F274" s="21">
        <f t="shared" ref="F274:O274" si="63">SUM(F275:F278)</f>
        <v>3</v>
      </c>
      <c r="G274" s="21">
        <f t="shared" si="63"/>
        <v>0</v>
      </c>
      <c r="H274" s="21">
        <f t="shared" si="63"/>
        <v>0</v>
      </c>
      <c r="I274" s="21">
        <f t="shared" si="63"/>
        <v>0</v>
      </c>
      <c r="J274" s="21">
        <f t="shared" si="63"/>
        <v>0</v>
      </c>
      <c r="K274" s="21">
        <f t="shared" si="63"/>
        <v>0</v>
      </c>
      <c r="L274" s="21">
        <f t="shared" si="63"/>
        <v>0</v>
      </c>
      <c r="M274" s="21">
        <f t="shared" si="63"/>
        <v>0</v>
      </c>
      <c r="N274" s="21">
        <f t="shared" si="63"/>
        <v>0</v>
      </c>
      <c r="O274" s="23">
        <f t="shared" si="63"/>
        <v>11668.23</v>
      </c>
    </row>
    <row r="275" spans="1:15" s="2" customFormat="1" x14ac:dyDescent="0.25">
      <c r="A275" s="13" t="s">
        <v>1</v>
      </c>
      <c r="C275" s="103"/>
      <c r="F275" s="13"/>
      <c r="G275" s="13"/>
      <c r="H275" s="13"/>
      <c r="I275" s="13"/>
      <c r="J275" s="13"/>
      <c r="K275" s="13"/>
      <c r="L275" s="13"/>
      <c r="M275" s="13"/>
      <c r="N275" s="13"/>
      <c r="O275" s="14"/>
    </row>
    <row r="276" spans="1:15" s="2" customFormat="1" x14ac:dyDescent="0.25">
      <c r="A276" s="12" t="s">
        <v>9</v>
      </c>
      <c r="B276" s="81" t="s">
        <v>780</v>
      </c>
      <c r="C276" s="85" t="s">
        <v>781</v>
      </c>
      <c r="D276" s="81"/>
      <c r="E276" s="81"/>
      <c r="F276" s="13">
        <v>1</v>
      </c>
      <c r="G276" s="13"/>
      <c r="H276" s="13"/>
      <c r="I276" s="13"/>
      <c r="J276" s="13"/>
      <c r="K276" s="13"/>
      <c r="L276" s="13"/>
      <c r="M276" s="13"/>
      <c r="N276" s="13"/>
      <c r="O276" s="16">
        <v>3889.41</v>
      </c>
    </row>
    <row r="277" spans="1:15" s="2" customFormat="1" x14ac:dyDescent="0.25">
      <c r="A277" s="12" t="s">
        <v>9</v>
      </c>
      <c r="B277" s="81" t="s">
        <v>423</v>
      </c>
      <c r="C277" s="85" t="s">
        <v>588</v>
      </c>
      <c r="D277" s="81"/>
      <c r="E277" s="81"/>
      <c r="F277" s="13">
        <v>1</v>
      </c>
      <c r="G277" s="13"/>
      <c r="H277" s="13"/>
      <c r="I277" s="13"/>
      <c r="J277" s="13"/>
      <c r="K277" s="13"/>
      <c r="L277" s="13"/>
      <c r="M277" s="13"/>
      <c r="N277" s="13"/>
      <c r="O277" s="16">
        <v>3889.41</v>
      </c>
    </row>
    <row r="278" spans="1:15" s="2" customFormat="1" x14ac:dyDescent="0.25">
      <c r="A278" s="12" t="s">
        <v>9</v>
      </c>
      <c r="B278" s="83" t="s">
        <v>489</v>
      </c>
      <c r="C278" s="99" t="s">
        <v>589</v>
      </c>
      <c r="D278" s="83"/>
      <c r="E278" s="83"/>
      <c r="F278" s="13">
        <v>1</v>
      </c>
      <c r="G278" s="13"/>
      <c r="H278" s="13"/>
      <c r="I278" s="13"/>
      <c r="J278" s="13"/>
      <c r="K278" s="13"/>
      <c r="L278" s="13"/>
      <c r="M278" s="13"/>
      <c r="N278" s="13"/>
      <c r="O278" s="16">
        <v>3889.41</v>
      </c>
    </row>
    <row r="279" spans="1:15" x14ac:dyDescent="0.25">
      <c r="A279" s="7"/>
      <c r="B279" s="6"/>
      <c r="C279" s="7"/>
      <c r="D279" s="7"/>
      <c r="E279" s="8" t="s">
        <v>22</v>
      </c>
      <c r="F279" s="9">
        <f>F274</f>
        <v>3</v>
      </c>
      <c r="G279" s="9">
        <f t="shared" ref="G279:O279" si="64">G274</f>
        <v>0</v>
      </c>
      <c r="H279" s="9">
        <f t="shared" si="64"/>
        <v>0</v>
      </c>
      <c r="I279" s="9">
        <f t="shared" si="64"/>
        <v>0</v>
      </c>
      <c r="J279" s="9">
        <f t="shared" si="64"/>
        <v>0</v>
      </c>
      <c r="K279" s="9">
        <f t="shared" si="64"/>
        <v>0</v>
      </c>
      <c r="L279" s="9">
        <f t="shared" si="64"/>
        <v>0</v>
      </c>
      <c r="M279" s="9">
        <f t="shared" si="64"/>
        <v>0</v>
      </c>
      <c r="N279" s="9">
        <f t="shared" si="64"/>
        <v>0</v>
      </c>
      <c r="O279" s="10">
        <f t="shared" si="64"/>
        <v>11668.23</v>
      </c>
    </row>
    <row r="280" spans="1:15" ht="15" customHeight="1" x14ac:dyDescent="0.25">
      <c r="A280" s="124" t="s">
        <v>58</v>
      </c>
      <c r="B280" s="124"/>
      <c r="C280" s="124"/>
      <c r="D280" s="124"/>
      <c r="E280" s="124"/>
      <c r="F280" s="124"/>
      <c r="G280" s="124"/>
      <c r="H280" s="124"/>
      <c r="I280" s="124"/>
      <c r="J280" s="124"/>
      <c r="K280" s="124"/>
      <c r="L280" s="124"/>
      <c r="M280" s="124"/>
      <c r="N280" s="124"/>
      <c r="O280" s="125"/>
    </row>
    <row r="281" spans="1:15" s="2" customFormat="1" x14ac:dyDescent="0.25">
      <c r="A281" s="21" t="s">
        <v>149</v>
      </c>
      <c r="B281" s="22" t="s">
        <v>59</v>
      </c>
      <c r="C281" s="21"/>
      <c r="D281" s="21" t="s">
        <v>11</v>
      </c>
      <c r="E281" s="22" t="s">
        <v>60</v>
      </c>
      <c r="F281" s="21">
        <f t="shared" ref="F281:O281" si="65">SUM(F282:F283)</f>
        <v>1</v>
      </c>
      <c r="G281" s="21">
        <f t="shared" si="65"/>
        <v>0</v>
      </c>
      <c r="H281" s="21">
        <f t="shared" si="65"/>
        <v>0</v>
      </c>
      <c r="I281" s="21">
        <f t="shared" si="65"/>
        <v>0</v>
      </c>
      <c r="J281" s="21">
        <f t="shared" si="65"/>
        <v>0</v>
      </c>
      <c r="K281" s="21">
        <f t="shared" si="65"/>
        <v>0</v>
      </c>
      <c r="L281" s="21">
        <f t="shared" si="65"/>
        <v>0</v>
      </c>
      <c r="M281" s="21">
        <f t="shared" si="65"/>
        <v>0</v>
      </c>
      <c r="N281" s="21">
        <f t="shared" si="65"/>
        <v>0</v>
      </c>
      <c r="O281" s="25">
        <f t="shared" si="65"/>
        <v>3889.41</v>
      </c>
    </row>
    <row r="282" spans="1:15" s="15" customFormat="1" x14ac:dyDescent="0.25">
      <c r="A282" s="13" t="s">
        <v>1</v>
      </c>
      <c r="B282" s="113" t="s">
        <v>90</v>
      </c>
      <c r="C282" s="114"/>
      <c r="D282" s="114"/>
      <c r="E282" s="115"/>
      <c r="F282" s="13"/>
      <c r="G282" s="13"/>
      <c r="H282" s="13"/>
      <c r="I282" s="13"/>
      <c r="J282" s="13"/>
      <c r="K282" s="13"/>
      <c r="L282" s="13"/>
      <c r="M282" s="13"/>
      <c r="N282" s="13"/>
      <c r="O282" s="14"/>
    </row>
    <row r="283" spans="1:15" s="2" customFormat="1" x14ac:dyDescent="0.25">
      <c r="A283" s="12" t="s">
        <v>9</v>
      </c>
      <c r="B283" s="81" t="s">
        <v>303</v>
      </c>
      <c r="C283" s="85" t="s">
        <v>590</v>
      </c>
      <c r="D283" s="81"/>
      <c r="E283" s="81"/>
      <c r="F283" s="13">
        <v>1</v>
      </c>
      <c r="G283" s="13"/>
      <c r="H283" s="13"/>
      <c r="I283" s="13"/>
      <c r="J283" s="13"/>
      <c r="K283" s="13"/>
      <c r="L283" s="13"/>
      <c r="M283" s="13"/>
      <c r="N283" s="13"/>
      <c r="O283" s="16">
        <v>3889.41</v>
      </c>
    </row>
    <row r="284" spans="1:15" s="15" customFormat="1" x14ac:dyDescent="0.25">
      <c r="A284" s="21" t="s">
        <v>150</v>
      </c>
      <c r="B284" s="22" t="s">
        <v>61</v>
      </c>
      <c r="C284" s="21"/>
      <c r="D284" s="21" t="s">
        <v>11</v>
      </c>
      <c r="E284" s="22" t="s">
        <v>62</v>
      </c>
      <c r="F284" s="21">
        <f t="shared" ref="F284:O284" si="66">SUM(F285:F286)</f>
        <v>1</v>
      </c>
      <c r="G284" s="21">
        <f t="shared" si="66"/>
        <v>0</v>
      </c>
      <c r="H284" s="21">
        <f t="shared" si="66"/>
        <v>0</v>
      </c>
      <c r="I284" s="21">
        <f t="shared" si="66"/>
        <v>0</v>
      </c>
      <c r="J284" s="21">
        <f t="shared" si="66"/>
        <v>0</v>
      </c>
      <c r="K284" s="21">
        <f t="shared" si="66"/>
        <v>0</v>
      </c>
      <c r="L284" s="21">
        <f t="shared" si="66"/>
        <v>0</v>
      </c>
      <c r="M284" s="21">
        <f t="shared" si="66"/>
        <v>0</v>
      </c>
      <c r="N284" s="21">
        <f t="shared" si="66"/>
        <v>0</v>
      </c>
      <c r="O284" s="25">
        <f t="shared" si="66"/>
        <v>3889.41</v>
      </c>
    </row>
    <row r="285" spans="1:15" s="15" customFormat="1" x14ac:dyDescent="0.25">
      <c r="A285" s="13" t="s">
        <v>1</v>
      </c>
      <c r="B285" s="113" t="s">
        <v>90</v>
      </c>
      <c r="C285" s="114"/>
      <c r="D285" s="114"/>
      <c r="E285" s="115"/>
      <c r="F285" s="13"/>
      <c r="G285" s="13"/>
      <c r="H285" s="13"/>
      <c r="I285" s="13"/>
      <c r="J285" s="13"/>
      <c r="K285" s="13"/>
      <c r="L285" s="13"/>
      <c r="M285" s="13"/>
      <c r="N285" s="13"/>
      <c r="O285" s="14"/>
    </row>
    <row r="286" spans="1:15" s="2" customFormat="1" x14ac:dyDescent="0.25">
      <c r="A286" s="12" t="s">
        <v>9</v>
      </c>
      <c r="B286" s="81" t="s">
        <v>684</v>
      </c>
      <c r="C286" s="85" t="s">
        <v>685</v>
      </c>
      <c r="D286" s="81"/>
      <c r="E286" s="81"/>
      <c r="F286" s="13">
        <v>1</v>
      </c>
      <c r="G286" s="13"/>
      <c r="H286" s="13"/>
      <c r="I286" s="13"/>
      <c r="J286" s="13"/>
      <c r="K286" s="13"/>
      <c r="L286" s="13"/>
      <c r="M286" s="13"/>
      <c r="N286" s="13"/>
      <c r="O286" s="16">
        <v>3889.41</v>
      </c>
    </row>
    <row r="287" spans="1:15" s="15" customFormat="1" x14ac:dyDescent="0.25">
      <c r="A287" s="21" t="s">
        <v>151</v>
      </c>
      <c r="B287" s="22" t="s">
        <v>63</v>
      </c>
      <c r="C287" s="21"/>
      <c r="D287" s="21" t="s">
        <v>11</v>
      </c>
      <c r="E287" s="22" t="s">
        <v>64</v>
      </c>
      <c r="F287" s="21">
        <f t="shared" ref="F287:O287" si="67">SUM(F288:F289)</f>
        <v>0</v>
      </c>
      <c r="G287" s="21">
        <f t="shared" si="67"/>
        <v>0</v>
      </c>
      <c r="H287" s="21">
        <f t="shared" si="67"/>
        <v>1</v>
      </c>
      <c r="I287" s="21">
        <f t="shared" si="67"/>
        <v>0</v>
      </c>
      <c r="J287" s="21">
        <f t="shared" si="67"/>
        <v>0</v>
      </c>
      <c r="K287" s="21">
        <f t="shared" si="67"/>
        <v>0</v>
      </c>
      <c r="L287" s="21">
        <f t="shared" si="67"/>
        <v>0</v>
      </c>
      <c r="M287" s="21">
        <f t="shared" si="67"/>
        <v>0</v>
      </c>
      <c r="N287" s="21">
        <f t="shared" si="67"/>
        <v>0</v>
      </c>
      <c r="O287" s="25">
        <f t="shared" si="67"/>
        <v>3935.06</v>
      </c>
    </row>
    <row r="288" spans="1:15" s="15" customFormat="1" x14ac:dyDescent="0.25">
      <c r="A288" s="13" t="s">
        <v>1</v>
      </c>
      <c r="B288" s="113" t="s">
        <v>90</v>
      </c>
      <c r="C288" s="114"/>
      <c r="D288" s="114"/>
      <c r="E288" s="115"/>
      <c r="F288" s="13"/>
      <c r="G288" s="13"/>
      <c r="H288" s="13"/>
      <c r="I288" s="13"/>
      <c r="J288" s="13"/>
      <c r="K288" s="13"/>
      <c r="L288" s="13"/>
      <c r="M288" s="13"/>
      <c r="N288" s="13"/>
      <c r="O288" s="14"/>
    </row>
    <row r="289" spans="1:15" s="2" customFormat="1" x14ac:dyDescent="0.25">
      <c r="A289" s="12" t="s">
        <v>11</v>
      </c>
      <c r="B289" s="81" t="s">
        <v>104</v>
      </c>
      <c r="C289" s="85" t="s">
        <v>592</v>
      </c>
      <c r="D289" s="81"/>
      <c r="E289" s="81"/>
      <c r="F289" s="13"/>
      <c r="G289" s="13"/>
      <c r="H289" s="13">
        <v>1</v>
      </c>
      <c r="I289" s="13"/>
      <c r="J289" s="13"/>
      <c r="K289" s="13"/>
      <c r="L289" s="13"/>
      <c r="M289" s="13"/>
      <c r="N289" s="13"/>
      <c r="O289" s="16">
        <v>3935.06</v>
      </c>
    </row>
    <row r="290" spans="1:15" s="15" customFormat="1" x14ac:dyDescent="0.25">
      <c r="A290" s="21" t="s">
        <v>152</v>
      </c>
      <c r="B290" s="22" t="s">
        <v>65</v>
      </c>
      <c r="C290" s="21"/>
      <c r="D290" s="21" t="s">
        <v>11</v>
      </c>
      <c r="E290" s="22" t="s">
        <v>66</v>
      </c>
      <c r="F290" s="21">
        <f t="shared" ref="F290:O290" si="68">SUM(F291:F292)</f>
        <v>0</v>
      </c>
      <c r="G290" s="21">
        <f t="shared" si="68"/>
        <v>0</v>
      </c>
      <c r="H290" s="21">
        <f t="shared" si="68"/>
        <v>1</v>
      </c>
      <c r="I290" s="21">
        <f t="shared" si="68"/>
        <v>0</v>
      </c>
      <c r="J290" s="21">
        <f t="shared" si="68"/>
        <v>0</v>
      </c>
      <c r="K290" s="21">
        <f t="shared" si="68"/>
        <v>0</v>
      </c>
      <c r="L290" s="21">
        <f t="shared" si="68"/>
        <v>0</v>
      </c>
      <c r="M290" s="21">
        <f t="shared" si="68"/>
        <v>0</v>
      </c>
      <c r="N290" s="21">
        <f t="shared" si="68"/>
        <v>0</v>
      </c>
      <c r="O290" s="25">
        <f t="shared" si="68"/>
        <v>3935.06</v>
      </c>
    </row>
    <row r="291" spans="1:15" s="15" customFormat="1" x14ac:dyDescent="0.25">
      <c r="A291" s="13" t="s">
        <v>1</v>
      </c>
      <c r="B291" s="113" t="s">
        <v>90</v>
      </c>
      <c r="C291" s="114"/>
      <c r="D291" s="114"/>
      <c r="E291" s="115"/>
      <c r="F291" s="13"/>
      <c r="G291" s="13"/>
      <c r="H291" s="13"/>
      <c r="I291" s="13"/>
      <c r="J291" s="13"/>
      <c r="K291" s="13"/>
      <c r="L291" s="13"/>
      <c r="M291" s="13"/>
      <c r="N291" s="13"/>
      <c r="O291" s="14"/>
    </row>
    <row r="292" spans="1:15" s="2" customFormat="1" x14ac:dyDescent="0.25">
      <c r="A292" s="12" t="s">
        <v>11</v>
      </c>
      <c r="B292" s="81" t="s">
        <v>103</v>
      </c>
      <c r="C292" s="85" t="s">
        <v>593</v>
      </c>
      <c r="D292" s="81"/>
      <c r="E292" s="81"/>
      <c r="F292" s="13"/>
      <c r="G292" s="13"/>
      <c r="H292" s="13">
        <v>1</v>
      </c>
      <c r="I292" s="13"/>
      <c r="J292" s="13"/>
      <c r="K292" s="13"/>
      <c r="L292" s="13"/>
      <c r="M292" s="13"/>
      <c r="N292" s="13"/>
      <c r="O292" s="16">
        <v>3935.06</v>
      </c>
    </row>
    <row r="293" spans="1:15" s="15" customFormat="1" x14ac:dyDescent="0.25">
      <c r="A293" s="21" t="s">
        <v>153</v>
      </c>
      <c r="B293" s="22" t="s">
        <v>67</v>
      </c>
      <c r="C293" s="21"/>
      <c r="D293" s="21" t="s">
        <v>11</v>
      </c>
      <c r="E293" s="22" t="s">
        <v>68</v>
      </c>
      <c r="F293" s="21">
        <f t="shared" ref="F293:O293" si="69">SUM(F294:F295)</f>
        <v>0</v>
      </c>
      <c r="G293" s="21">
        <f t="shared" si="69"/>
        <v>0</v>
      </c>
      <c r="H293" s="21">
        <f t="shared" si="69"/>
        <v>1</v>
      </c>
      <c r="I293" s="21">
        <f t="shared" si="69"/>
        <v>0</v>
      </c>
      <c r="J293" s="21">
        <f t="shared" si="69"/>
        <v>0</v>
      </c>
      <c r="K293" s="21">
        <f t="shared" si="69"/>
        <v>0</v>
      </c>
      <c r="L293" s="21">
        <f t="shared" si="69"/>
        <v>0</v>
      </c>
      <c r="M293" s="21">
        <f t="shared" si="69"/>
        <v>0</v>
      </c>
      <c r="N293" s="21">
        <f t="shared" si="69"/>
        <v>0</v>
      </c>
      <c r="O293" s="25">
        <f t="shared" si="69"/>
        <v>3935.06</v>
      </c>
    </row>
    <row r="294" spans="1:15" s="15" customFormat="1" x14ac:dyDescent="0.25">
      <c r="A294" s="13" t="s">
        <v>1</v>
      </c>
      <c r="B294" s="113" t="s">
        <v>90</v>
      </c>
      <c r="C294" s="114"/>
      <c r="D294" s="114"/>
      <c r="E294" s="115"/>
      <c r="F294" s="13"/>
      <c r="G294" s="13"/>
      <c r="H294" s="13"/>
      <c r="I294" s="13"/>
      <c r="J294" s="13"/>
      <c r="K294" s="13"/>
      <c r="L294" s="13"/>
      <c r="M294" s="13"/>
      <c r="N294" s="13"/>
      <c r="O294" s="14"/>
    </row>
    <row r="295" spans="1:15" s="2" customFormat="1" x14ac:dyDescent="0.25">
      <c r="A295" s="12" t="s">
        <v>11</v>
      </c>
      <c r="B295" s="81" t="s">
        <v>102</v>
      </c>
      <c r="C295" s="85" t="s">
        <v>594</v>
      </c>
      <c r="D295" s="81"/>
      <c r="E295" s="81"/>
      <c r="F295" s="13"/>
      <c r="G295" s="13"/>
      <c r="H295" s="13">
        <v>1</v>
      </c>
      <c r="I295" s="13"/>
      <c r="J295" s="13"/>
      <c r="K295" s="13"/>
      <c r="L295" s="13"/>
      <c r="M295" s="13"/>
      <c r="N295" s="13"/>
      <c r="O295" s="16">
        <v>3935.06</v>
      </c>
    </row>
    <row r="296" spans="1:15" s="15" customFormat="1" ht="29.25" customHeight="1" x14ac:dyDescent="0.25">
      <c r="A296" s="21" t="s">
        <v>801</v>
      </c>
      <c r="B296" s="22" t="s">
        <v>802</v>
      </c>
      <c r="C296" s="21"/>
      <c r="D296" s="21" t="s">
        <v>11</v>
      </c>
      <c r="E296" s="22" t="s">
        <v>803</v>
      </c>
      <c r="F296" s="21">
        <f t="shared" ref="F296:O296" si="70">SUM(F297:F298)</f>
        <v>0</v>
      </c>
      <c r="G296" s="21">
        <f t="shared" si="70"/>
        <v>0</v>
      </c>
      <c r="H296" s="21">
        <f t="shared" si="70"/>
        <v>0</v>
      </c>
      <c r="I296" s="21">
        <f t="shared" si="70"/>
        <v>1</v>
      </c>
      <c r="J296" s="21">
        <f t="shared" si="70"/>
        <v>0</v>
      </c>
      <c r="K296" s="21">
        <f t="shared" si="70"/>
        <v>0</v>
      </c>
      <c r="L296" s="21">
        <f t="shared" si="70"/>
        <v>0</v>
      </c>
      <c r="M296" s="21">
        <f t="shared" si="70"/>
        <v>0</v>
      </c>
      <c r="N296" s="21">
        <f t="shared" si="70"/>
        <v>0</v>
      </c>
      <c r="O296" s="25">
        <f>SUM(O297:O298)</f>
        <v>3962.46</v>
      </c>
    </row>
    <row r="297" spans="1:15" s="15" customFormat="1" x14ac:dyDescent="0.25">
      <c r="A297" s="13" t="s">
        <v>1</v>
      </c>
      <c r="B297" s="113" t="s">
        <v>90</v>
      </c>
      <c r="C297" s="114"/>
      <c r="D297" s="114"/>
      <c r="E297" s="115"/>
      <c r="F297" s="13"/>
      <c r="G297" s="13"/>
      <c r="H297" s="13"/>
      <c r="I297" s="13"/>
      <c r="J297" s="13"/>
      <c r="K297" s="13"/>
      <c r="L297" s="13"/>
      <c r="M297" s="13"/>
      <c r="N297" s="13"/>
      <c r="O297" s="14"/>
    </row>
    <row r="298" spans="1:15" s="2" customFormat="1" x14ac:dyDescent="0.25">
      <c r="A298" s="12" t="s">
        <v>11</v>
      </c>
      <c r="B298" s="81" t="s">
        <v>804</v>
      </c>
      <c r="C298" s="85" t="s">
        <v>805</v>
      </c>
      <c r="D298" s="81"/>
      <c r="E298" s="81"/>
      <c r="F298" s="12"/>
      <c r="G298" s="12"/>
      <c r="H298" s="12"/>
      <c r="I298" s="13">
        <v>1</v>
      </c>
      <c r="J298" s="12"/>
      <c r="K298" s="12"/>
      <c r="L298" s="12"/>
      <c r="M298" s="12"/>
      <c r="N298" s="12"/>
      <c r="O298" s="16">
        <v>3962.46</v>
      </c>
    </row>
    <row r="299" spans="1:15" s="2" customFormat="1" x14ac:dyDescent="0.25">
      <c r="A299" s="21" t="s">
        <v>154</v>
      </c>
      <c r="B299" s="22" t="s">
        <v>69</v>
      </c>
      <c r="C299" s="21"/>
      <c r="D299" s="21" t="s">
        <v>11</v>
      </c>
      <c r="E299" s="22" t="s">
        <v>70</v>
      </c>
      <c r="F299" s="21">
        <f t="shared" ref="F299:O299" si="71">SUM(F300:F301)</f>
        <v>0</v>
      </c>
      <c r="G299" s="21">
        <f t="shared" si="71"/>
        <v>0</v>
      </c>
      <c r="H299" s="21">
        <f>SUM(H300:H301)</f>
        <v>1</v>
      </c>
      <c r="I299" s="21">
        <f t="shared" si="71"/>
        <v>0</v>
      </c>
      <c r="J299" s="21">
        <f t="shared" si="71"/>
        <v>0</v>
      </c>
      <c r="K299" s="21">
        <f t="shared" si="71"/>
        <v>0</v>
      </c>
      <c r="L299" s="21">
        <f t="shared" si="71"/>
        <v>0</v>
      </c>
      <c r="M299" s="21">
        <f t="shared" si="71"/>
        <v>0</v>
      </c>
      <c r="N299" s="21">
        <f t="shared" si="71"/>
        <v>0</v>
      </c>
      <c r="O299" s="25">
        <f t="shared" si="71"/>
        <v>3935.06</v>
      </c>
    </row>
    <row r="300" spans="1:15" s="15" customFormat="1" x14ac:dyDescent="0.25">
      <c r="A300" s="13" t="s">
        <v>1</v>
      </c>
      <c r="B300" s="113" t="s">
        <v>90</v>
      </c>
      <c r="C300" s="114"/>
      <c r="D300" s="114"/>
      <c r="E300" s="115"/>
      <c r="F300" s="13"/>
      <c r="G300" s="13"/>
      <c r="H300" s="13"/>
      <c r="I300" s="13"/>
      <c r="J300" s="13"/>
      <c r="K300" s="13"/>
      <c r="L300" s="13"/>
      <c r="M300" s="13"/>
      <c r="N300" s="13"/>
      <c r="O300" s="14"/>
    </row>
    <row r="301" spans="1:15" s="2" customFormat="1" x14ac:dyDescent="0.25">
      <c r="A301" s="12" t="s">
        <v>11</v>
      </c>
      <c r="B301" s="81" t="s">
        <v>719</v>
      </c>
      <c r="C301" s="85" t="s">
        <v>720</v>
      </c>
      <c r="D301" s="81"/>
      <c r="E301" s="81"/>
      <c r="F301" s="13"/>
      <c r="G301" s="13"/>
      <c r="H301" s="13">
        <v>1</v>
      </c>
      <c r="I301" s="13"/>
      <c r="J301" s="13"/>
      <c r="K301" s="13"/>
      <c r="L301" s="13"/>
      <c r="M301" s="13"/>
      <c r="N301" s="13"/>
      <c r="O301" s="16">
        <v>3935.06</v>
      </c>
    </row>
    <row r="302" spans="1:15" s="15" customFormat="1" ht="23.45" customHeight="1" x14ac:dyDescent="0.25">
      <c r="A302" s="24" t="s">
        <v>155</v>
      </c>
      <c r="B302" s="22" t="s">
        <v>318</v>
      </c>
      <c r="C302" s="21"/>
      <c r="D302" s="21" t="s">
        <v>11</v>
      </c>
      <c r="E302" s="22" t="s">
        <v>672</v>
      </c>
      <c r="F302" s="21">
        <f t="shared" ref="F302:N302" si="72">SUM(F303:F304)</f>
        <v>0</v>
      </c>
      <c r="G302" s="21">
        <f t="shared" si="72"/>
        <v>0</v>
      </c>
      <c r="H302" s="21">
        <f>SUM(H303:H309)</f>
        <v>6</v>
      </c>
      <c r="I302" s="21">
        <f t="shared" si="72"/>
        <v>0</v>
      </c>
      <c r="J302" s="21">
        <f t="shared" si="72"/>
        <v>0</v>
      </c>
      <c r="K302" s="21">
        <f t="shared" si="72"/>
        <v>0</v>
      </c>
      <c r="L302" s="21">
        <f t="shared" si="72"/>
        <v>0</v>
      </c>
      <c r="M302" s="21">
        <f t="shared" si="72"/>
        <v>0</v>
      </c>
      <c r="N302" s="21">
        <f t="shared" si="72"/>
        <v>0</v>
      </c>
      <c r="O302" s="25">
        <f>SUM(O303:O309)</f>
        <v>23610.36</v>
      </c>
    </row>
    <row r="303" spans="1:15" s="15" customFormat="1" x14ac:dyDescent="0.25">
      <c r="A303" s="13" t="s">
        <v>1</v>
      </c>
      <c r="B303" s="113" t="s">
        <v>90</v>
      </c>
      <c r="C303" s="114"/>
      <c r="D303" s="114"/>
      <c r="E303" s="115"/>
      <c r="F303" s="13"/>
      <c r="G303" s="13"/>
      <c r="H303" s="13"/>
      <c r="I303" s="13"/>
      <c r="J303" s="13"/>
      <c r="K303" s="13"/>
      <c r="L303" s="13"/>
      <c r="M303" s="13"/>
      <c r="N303" s="13"/>
      <c r="O303" s="14"/>
    </row>
    <row r="304" spans="1:15" s="2" customFormat="1" x14ac:dyDescent="0.25">
      <c r="A304" s="12" t="s">
        <v>11</v>
      </c>
      <c r="B304" s="81" t="s">
        <v>730</v>
      </c>
      <c r="C304" s="85" t="s">
        <v>731</v>
      </c>
      <c r="D304" s="81"/>
      <c r="E304" s="81"/>
      <c r="F304" s="13"/>
      <c r="G304" s="13"/>
      <c r="H304" s="13">
        <v>1</v>
      </c>
      <c r="I304" s="13"/>
      <c r="J304" s="13"/>
      <c r="K304" s="13"/>
      <c r="L304" s="13"/>
      <c r="M304" s="13"/>
      <c r="N304" s="13"/>
      <c r="O304" s="16">
        <v>3935.06</v>
      </c>
    </row>
    <row r="305" spans="1:15" s="2" customFormat="1" x14ac:dyDescent="0.25">
      <c r="A305" s="12" t="s">
        <v>11</v>
      </c>
      <c r="B305" s="81" t="s">
        <v>482</v>
      </c>
      <c r="C305" s="85" t="s">
        <v>591</v>
      </c>
      <c r="D305" s="81"/>
      <c r="E305" s="81"/>
      <c r="F305" s="13"/>
      <c r="G305" s="13"/>
      <c r="H305" s="13">
        <v>1</v>
      </c>
      <c r="I305" s="13"/>
      <c r="J305" s="13"/>
      <c r="K305" s="13"/>
      <c r="L305" s="13"/>
      <c r="M305" s="13"/>
      <c r="N305" s="13"/>
      <c r="O305" s="16">
        <v>3935.06</v>
      </c>
    </row>
    <row r="306" spans="1:15" s="2" customFormat="1" x14ac:dyDescent="0.25">
      <c r="A306" s="12" t="s">
        <v>11</v>
      </c>
      <c r="B306" s="81" t="s">
        <v>732</v>
      </c>
      <c r="C306" s="85" t="s">
        <v>733</v>
      </c>
      <c r="D306" s="81"/>
      <c r="E306" s="81"/>
      <c r="F306" s="13"/>
      <c r="G306" s="13"/>
      <c r="H306" s="13">
        <v>1</v>
      </c>
      <c r="I306" s="13"/>
      <c r="J306" s="13"/>
      <c r="K306" s="13"/>
      <c r="L306" s="13"/>
      <c r="M306" s="13"/>
      <c r="N306" s="13"/>
      <c r="O306" s="16">
        <v>3935.06</v>
      </c>
    </row>
    <row r="307" spans="1:15" s="2" customFormat="1" ht="15" customHeight="1" x14ac:dyDescent="0.25">
      <c r="A307" s="12" t="s">
        <v>11</v>
      </c>
      <c r="B307" s="81" t="s">
        <v>734</v>
      </c>
      <c r="C307" s="85" t="s">
        <v>735</v>
      </c>
      <c r="D307" s="81"/>
      <c r="E307" s="81"/>
      <c r="F307" s="13"/>
      <c r="G307" s="13"/>
      <c r="H307" s="13">
        <v>1</v>
      </c>
      <c r="I307" s="13"/>
      <c r="J307" s="13"/>
      <c r="K307" s="13"/>
      <c r="L307" s="13"/>
      <c r="M307" s="13"/>
      <c r="N307" s="13"/>
      <c r="O307" s="16">
        <v>3935.06</v>
      </c>
    </row>
    <row r="308" spans="1:15" s="2" customFormat="1" x14ac:dyDescent="0.25">
      <c r="A308" s="12" t="s">
        <v>11</v>
      </c>
      <c r="B308" s="81" t="s">
        <v>748</v>
      </c>
      <c r="C308" s="85" t="s">
        <v>749</v>
      </c>
      <c r="D308" s="81"/>
      <c r="E308" s="81"/>
      <c r="F308" s="13"/>
      <c r="G308" s="13"/>
      <c r="H308" s="13">
        <v>1</v>
      </c>
      <c r="I308" s="13"/>
      <c r="J308" s="13"/>
      <c r="K308" s="13"/>
      <c r="L308" s="13"/>
      <c r="M308" s="13"/>
      <c r="N308" s="13"/>
      <c r="O308" s="16">
        <v>3935.06</v>
      </c>
    </row>
    <row r="309" spans="1:15" s="2" customFormat="1" x14ac:dyDescent="0.25">
      <c r="A309" s="12" t="s">
        <v>11</v>
      </c>
      <c r="B309" s="81" t="s">
        <v>391</v>
      </c>
      <c r="C309" s="85" t="s">
        <v>598</v>
      </c>
      <c r="D309" s="81"/>
      <c r="E309" s="81"/>
      <c r="F309" s="13"/>
      <c r="G309" s="13"/>
      <c r="H309" s="13">
        <v>1</v>
      </c>
      <c r="I309" s="13"/>
      <c r="J309" s="13"/>
      <c r="K309" s="13"/>
      <c r="L309" s="13"/>
      <c r="M309" s="13"/>
      <c r="N309" s="13"/>
      <c r="O309" s="16">
        <v>3935.06</v>
      </c>
    </row>
    <row r="310" spans="1:15" s="15" customFormat="1" x14ac:dyDescent="0.25">
      <c r="A310" s="21" t="s">
        <v>156</v>
      </c>
      <c r="B310" s="22" t="s">
        <v>71</v>
      </c>
      <c r="C310" s="21"/>
      <c r="D310" s="21" t="s">
        <v>11</v>
      </c>
      <c r="E310" s="22" t="s">
        <v>162</v>
      </c>
      <c r="F310" s="21">
        <f t="shared" ref="F310:N310" si="73">SUM(F311:F312)</f>
        <v>1</v>
      </c>
      <c r="G310" s="21">
        <f t="shared" si="73"/>
        <v>0</v>
      </c>
      <c r="H310" s="21">
        <f t="shared" si="73"/>
        <v>0</v>
      </c>
      <c r="I310" s="21">
        <f t="shared" si="73"/>
        <v>0</v>
      </c>
      <c r="J310" s="21">
        <f t="shared" si="73"/>
        <v>0</v>
      </c>
      <c r="K310" s="21">
        <f t="shared" si="73"/>
        <v>0</v>
      </c>
      <c r="L310" s="21">
        <f t="shared" si="73"/>
        <v>0</v>
      </c>
      <c r="M310" s="21">
        <f t="shared" si="73"/>
        <v>0</v>
      </c>
      <c r="N310" s="21">
        <f t="shared" si="73"/>
        <v>0</v>
      </c>
      <c r="O310" s="25">
        <f>SUM(O311:O312)</f>
        <v>3889.41</v>
      </c>
    </row>
    <row r="311" spans="1:15" s="15" customFormat="1" x14ac:dyDescent="0.25">
      <c r="A311" s="13" t="s">
        <v>1</v>
      </c>
      <c r="B311" s="113" t="s">
        <v>90</v>
      </c>
      <c r="C311" s="114"/>
      <c r="D311" s="114"/>
      <c r="E311" s="115"/>
      <c r="F311" s="13"/>
      <c r="G311" s="13"/>
      <c r="H311" s="13"/>
      <c r="I311" s="13"/>
      <c r="J311" s="13"/>
      <c r="K311" s="13"/>
      <c r="L311" s="13"/>
      <c r="M311" s="13"/>
      <c r="N311" s="13"/>
      <c r="O311" s="14"/>
    </row>
    <row r="312" spans="1:15" s="2" customFormat="1" x14ac:dyDescent="0.25">
      <c r="A312" s="12" t="s">
        <v>9</v>
      </c>
      <c r="B312" s="81" t="s">
        <v>105</v>
      </c>
      <c r="C312" s="85" t="s">
        <v>596</v>
      </c>
      <c r="D312" s="81"/>
      <c r="E312" s="81"/>
      <c r="F312" s="13">
        <v>1</v>
      </c>
      <c r="G312" s="13"/>
      <c r="H312" s="13"/>
      <c r="I312" s="13"/>
      <c r="J312" s="13"/>
      <c r="K312" s="13"/>
      <c r="L312" s="13"/>
      <c r="M312" s="13"/>
      <c r="N312" s="13"/>
      <c r="O312" s="16">
        <v>3889.41</v>
      </c>
    </row>
    <row r="313" spans="1:15" s="15" customFormat="1" x14ac:dyDescent="0.25">
      <c r="A313" s="21" t="s">
        <v>157</v>
      </c>
      <c r="B313" s="22" t="s">
        <v>72</v>
      </c>
      <c r="C313" s="21"/>
      <c r="D313" s="21" t="s">
        <v>11</v>
      </c>
      <c r="E313" s="22" t="s">
        <v>73</v>
      </c>
      <c r="F313" s="21">
        <f t="shared" ref="F313:O313" si="74">SUM(F314:F315)</f>
        <v>0</v>
      </c>
      <c r="G313" s="21">
        <f t="shared" si="74"/>
        <v>0</v>
      </c>
      <c r="H313" s="21">
        <f t="shared" si="74"/>
        <v>1</v>
      </c>
      <c r="I313" s="21">
        <f t="shared" si="74"/>
        <v>0</v>
      </c>
      <c r="J313" s="21">
        <f t="shared" si="74"/>
        <v>0</v>
      </c>
      <c r="K313" s="21">
        <f t="shared" si="74"/>
        <v>0</v>
      </c>
      <c r="L313" s="21">
        <f t="shared" si="74"/>
        <v>0</v>
      </c>
      <c r="M313" s="21">
        <f t="shared" si="74"/>
        <v>0</v>
      </c>
      <c r="N313" s="21">
        <f t="shared" si="74"/>
        <v>0</v>
      </c>
      <c r="O313" s="25">
        <f t="shared" si="74"/>
        <v>3935.06</v>
      </c>
    </row>
    <row r="314" spans="1:15" s="15" customFormat="1" x14ac:dyDescent="0.25">
      <c r="A314" s="13" t="s">
        <v>1</v>
      </c>
      <c r="B314" s="113" t="s">
        <v>90</v>
      </c>
      <c r="C314" s="114"/>
      <c r="D314" s="114"/>
      <c r="E314" s="115"/>
      <c r="F314" s="13"/>
      <c r="G314" s="13"/>
      <c r="H314" s="13"/>
      <c r="I314" s="13"/>
      <c r="J314" s="13"/>
      <c r="K314" s="13"/>
      <c r="L314" s="13"/>
      <c r="M314" s="13"/>
      <c r="N314" s="13"/>
      <c r="O314" s="14"/>
    </row>
    <row r="315" spans="1:15" s="2" customFormat="1" x14ac:dyDescent="0.25">
      <c r="A315" s="12" t="s">
        <v>11</v>
      </c>
      <c r="B315" s="81" t="s">
        <v>354</v>
      </c>
      <c r="C315" s="85" t="s">
        <v>597</v>
      </c>
      <c r="D315" s="81"/>
      <c r="E315" s="81"/>
      <c r="F315" s="13"/>
      <c r="G315" s="13"/>
      <c r="H315" s="13">
        <v>1</v>
      </c>
      <c r="I315" s="13"/>
      <c r="J315" s="13"/>
      <c r="K315" s="13"/>
      <c r="L315" s="13"/>
      <c r="M315" s="13"/>
      <c r="N315" s="13"/>
      <c r="O315" s="16">
        <v>3935.06</v>
      </c>
    </row>
    <row r="316" spans="1:15" s="15" customFormat="1" x14ac:dyDescent="0.25">
      <c r="A316" s="21" t="s">
        <v>158</v>
      </c>
      <c r="B316" s="22" t="s">
        <v>74</v>
      </c>
      <c r="C316" s="21"/>
      <c r="D316" s="21" t="s">
        <v>11</v>
      </c>
      <c r="E316" s="22" t="s">
        <v>216</v>
      </c>
      <c r="F316" s="21">
        <f t="shared" ref="F316:O316" si="75">SUM(F317:F318)</f>
        <v>0</v>
      </c>
      <c r="G316" s="21">
        <f t="shared" si="75"/>
        <v>0</v>
      </c>
      <c r="H316" s="21">
        <f t="shared" si="75"/>
        <v>1</v>
      </c>
      <c r="I316" s="21">
        <f t="shared" si="75"/>
        <v>0</v>
      </c>
      <c r="J316" s="21">
        <f t="shared" si="75"/>
        <v>0</v>
      </c>
      <c r="K316" s="21">
        <f t="shared" si="75"/>
        <v>0</v>
      </c>
      <c r="L316" s="21">
        <f t="shared" si="75"/>
        <v>0</v>
      </c>
      <c r="M316" s="21">
        <f t="shared" si="75"/>
        <v>0</v>
      </c>
      <c r="N316" s="21">
        <f t="shared" si="75"/>
        <v>0</v>
      </c>
      <c r="O316" s="25">
        <f t="shared" si="75"/>
        <v>3935.06</v>
      </c>
    </row>
    <row r="317" spans="1:15" s="15" customFormat="1" x14ac:dyDescent="0.25">
      <c r="A317" s="13" t="s">
        <v>1</v>
      </c>
      <c r="B317" s="113" t="s">
        <v>90</v>
      </c>
      <c r="C317" s="114"/>
      <c r="D317" s="114"/>
      <c r="E317" s="115"/>
      <c r="F317" s="13"/>
      <c r="G317" s="13"/>
      <c r="H317" s="13"/>
      <c r="I317" s="13"/>
      <c r="J317" s="13"/>
      <c r="K317" s="13"/>
      <c r="L317" s="13"/>
      <c r="M317" s="13"/>
      <c r="N317" s="13"/>
      <c r="O317" s="14"/>
    </row>
    <row r="318" spans="1:15" s="2" customFormat="1" x14ac:dyDescent="0.25">
      <c r="A318" s="12" t="s">
        <v>11</v>
      </c>
      <c r="B318" s="81" t="s">
        <v>721</v>
      </c>
      <c r="C318" s="85" t="s">
        <v>722</v>
      </c>
      <c r="D318" s="81"/>
      <c r="E318" s="81"/>
      <c r="F318" s="13"/>
      <c r="G318" s="13"/>
      <c r="H318" s="13">
        <v>1</v>
      </c>
      <c r="I318" s="13"/>
      <c r="J318" s="13"/>
      <c r="K318" s="13"/>
      <c r="L318" s="13"/>
      <c r="M318" s="13"/>
      <c r="N318" s="13"/>
      <c r="O318" s="16">
        <v>3935.06</v>
      </c>
    </row>
    <row r="319" spans="1:15" s="15" customFormat="1" x14ac:dyDescent="0.25">
      <c r="A319" s="21" t="s">
        <v>159</v>
      </c>
      <c r="B319" s="22" t="s">
        <v>75</v>
      </c>
      <c r="C319" s="21"/>
      <c r="D319" s="21" t="s">
        <v>11</v>
      </c>
      <c r="E319" s="22" t="s">
        <v>76</v>
      </c>
      <c r="F319" s="21">
        <f t="shared" ref="F319:O319" si="76">SUM(F320:F321)</f>
        <v>0</v>
      </c>
      <c r="G319" s="21">
        <f t="shared" si="76"/>
        <v>0</v>
      </c>
      <c r="H319" s="21">
        <f t="shared" si="76"/>
        <v>1</v>
      </c>
      <c r="I319" s="21">
        <f t="shared" si="76"/>
        <v>0</v>
      </c>
      <c r="J319" s="21">
        <f t="shared" si="76"/>
        <v>0</v>
      </c>
      <c r="K319" s="21">
        <f t="shared" si="76"/>
        <v>0</v>
      </c>
      <c r="L319" s="21">
        <f t="shared" si="76"/>
        <v>0</v>
      </c>
      <c r="M319" s="21">
        <f t="shared" si="76"/>
        <v>0</v>
      </c>
      <c r="N319" s="21">
        <f t="shared" si="76"/>
        <v>0</v>
      </c>
      <c r="O319" s="25">
        <f t="shared" si="76"/>
        <v>3935.06</v>
      </c>
    </row>
    <row r="320" spans="1:15" s="15" customFormat="1" x14ac:dyDescent="0.25">
      <c r="A320" s="13" t="s">
        <v>1</v>
      </c>
      <c r="B320" s="113" t="s">
        <v>90</v>
      </c>
      <c r="C320" s="114"/>
      <c r="D320" s="114"/>
      <c r="E320" s="115"/>
      <c r="F320" s="13"/>
      <c r="G320" s="13"/>
      <c r="H320" s="13"/>
      <c r="I320" s="13"/>
      <c r="J320" s="13"/>
      <c r="K320" s="13"/>
      <c r="L320" s="13"/>
      <c r="M320" s="13"/>
      <c r="N320" s="13"/>
      <c r="O320" s="14"/>
    </row>
    <row r="321" spans="1:15" s="2" customFormat="1" x14ac:dyDescent="0.25">
      <c r="A321" s="12" t="s">
        <v>11</v>
      </c>
      <c r="B321" s="81" t="s">
        <v>358</v>
      </c>
      <c r="C321" s="85" t="s">
        <v>599</v>
      </c>
      <c r="D321" s="81"/>
      <c r="E321" s="81"/>
      <c r="F321" s="13"/>
      <c r="G321" s="13"/>
      <c r="H321" s="13">
        <v>1</v>
      </c>
      <c r="I321" s="13"/>
      <c r="J321" s="13"/>
      <c r="K321" s="13"/>
      <c r="L321" s="13"/>
      <c r="M321" s="13"/>
      <c r="N321" s="13"/>
      <c r="O321" s="16">
        <v>3935.06</v>
      </c>
    </row>
    <row r="322" spans="1:15" s="15" customFormat="1" x14ac:dyDescent="0.25">
      <c r="A322" s="21" t="s">
        <v>160</v>
      </c>
      <c r="B322" s="22" t="s">
        <v>77</v>
      </c>
      <c r="C322" s="21"/>
      <c r="D322" s="21" t="s">
        <v>11</v>
      </c>
      <c r="E322" s="22" t="s">
        <v>78</v>
      </c>
      <c r="F322" s="21">
        <f t="shared" ref="F322:O322" si="77">SUM(F323:F324)</f>
        <v>0</v>
      </c>
      <c r="G322" s="21">
        <f t="shared" si="77"/>
        <v>0</v>
      </c>
      <c r="H322" s="21">
        <f t="shared" si="77"/>
        <v>1</v>
      </c>
      <c r="I322" s="21">
        <f t="shared" si="77"/>
        <v>0</v>
      </c>
      <c r="J322" s="21">
        <f t="shared" si="77"/>
        <v>0</v>
      </c>
      <c r="K322" s="21">
        <f t="shared" si="77"/>
        <v>0</v>
      </c>
      <c r="L322" s="21">
        <f t="shared" si="77"/>
        <v>0</v>
      </c>
      <c r="M322" s="21">
        <f t="shared" si="77"/>
        <v>0</v>
      </c>
      <c r="N322" s="21">
        <f t="shared" si="77"/>
        <v>0</v>
      </c>
      <c r="O322" s="25">
        <f t="shared" si="77"/>
        <v>3935.06</v>
      </c>
    </row>
    <row r="323" spans="1:15" s="15" customFormat="1" x14ac:dyDescent="0.25">
      <c r="A323" s="13" t="s">
        <v>1</v>
      </c>
      <c r="B323" s="113" t="s">
        <v>90</v>
      </c>
      <c r="C323" s="114"/>
      <c r="D323" s="114"/>
      <c r="E323" s="115"/>
      <c r="F323" s="13"/>
      <c r="G323" s="13"/>
      <c r="H323" s="13"/>
      <c r="I323" s="13"/>
      <c r="J323" s="13"/>
      <c r="K323" s="13"/>
      <c r="L323" s="13"/>
      <c r="M323" s="13"/>
      <c r="N323" s="13"/>
      <c r="O323" s="14"/>
    </row>
    <row r="324" spans="1:15" s="2" customFormat="1" x14ac:dyDescent="0.25">
      <c r="A324" s="12" t="s">
        <v>11</v>
      </c>
      <c r="B324" s="81" t="s">
        <v>108</v>
      </c>
      <c r="C324" s="85" t="s">
        <v>600</v>
      </c>
      <c r="D324" s="81"/>
      <c r="E324" s="81"/>
      <c r="F324" s="13"/>
      <c r="G324" s="13"/>
      <c r="H324" s="13">
        <v>1</v>
      </c>
      <c r="I324" s="13"/>
      <c r="J324" s="13"/>
      <c r="K324" s="13"/>
      <c r="L324" s="13"/>
      <c r="M324" s="13"/>
      <c r="N324" s="13"/>
      <c r="O324" s="16">
        <v>3935.06</v>
      </c>
    </row>
    <row r="325" spans="1:15" s="15" customFormat="1" x14ac:dyDescent="0.25">
      <c r="A325" s="21" t="s">
        <v>161</v>
      </c>
      <c r="B325" s="22" t="s">
        <v>79</v>
      </c>
      <c r="C325" s="21"/>
      <c r="D325" s="21" t="s">
        <v>11</v>
      </c>
      <c r="E325" s="22" t="s">
        <v>80</v>
      </c>
      <c r="F325" s="21">
        <f t="shared" ref="F325:O325" si="78">SUM(F326:F327)</f>
        <v>0</v>
      </c>
      <c r="G325" s="21">
        <f t="shared" si="78"/>
        <v>0</v>
      </c>
      <c r="H325" s="21">
        <f t="shared" si="78"/>
        <v>1</v>
      </c>
      <c r="I325" s="21">
        <f t="shared" si="78"/>
        <v>0</v>
      </c>
      <c r="J325" s="21">
        <f t="shared" si="78"/>
        <v>0</v>
      </c>
      <c r="K325" s="21">
        <f t="shared" si="78"/>
        <v>0</v>
      </c>
      <c r="L325" s="21">
        <f t="shared" si="78"/>
        <v>0</v>
      </c>
      <c r="M325" s="21">
        <f t="shared" si="78"/>
        <v>0</v>
      </c>
      <c r="N325" s="21">
        <f t="shared" si="78"/>
        <v>0</v>
      </c>
      <c r="O325" s="25">
        <f t="shared" si="78"/>
        <v>3935.06</v>
      </c>
    </row>
    <row r="326" spans="1:15" s="15" customFormat="1" x14ac:dyDescent="0.25">
      <c r="A326" s="13" t="s">
        <v>1</v>
      </c>
      <c r="B326" s="113" t="s">
        <v>90</v>
      </c>
      <c r="C326" s="114"/>
      <c r="D326" s="114"/>
      <c r="E326" s="115"/>
      <c r="F326" s="13"/>
      <c r="G326" s="13"/>
      <c r="H326" s="13"/>
      <c r="I326" s="13"/>
      <c r="J326" s="13"/>
      <c r="K326" s="13"/>
      <c r="L326" s="13"/>
      <c r="M326" s="13"/>
      <c r="N326" s="13"/>
      <c r="O326" s="14"/>
    </row>
    <row r="327" spans="1:15" s="2" customFormat="1" x14ac:dyDescent="0.25">
      <c r="A327" s="12" t="s">
        <v>11</v>
      </c>
      <c r="B327" s="81" t="s">
        <v>690</v>
      </c>
      <c r="C327" s="85" t="s">
        <v>691</v>
      </c>
      <c r="D327" s="81"/>
      <c r="E327" s="81"/>
      <c r="F327" s="13"/>
      <c r="G327" s="13"/>
      <c r="H327" s="13">
        <v>1</v>
      </c>
      <c r="I327" s="13"/>
      <c r="J327" s="13"/>
      <c r="K327" s="13"/>
      <c r="L327" s="13"/>
      <c r="M327" s="13"/>
      <c r="N327" s="13"/>
      <c r="O327" s="16">
        <v>3935.06</v>
      </c>
    </row>
    <row r="328" spans="1:15" x14ac:dyDescent="0.25">
      <c r="A328" s="7"/>
      <c r="B328" s="6"/>
      <c r="C328" s="7"/>
      <c r="D328" s="7"/>
      <c r="E328" s="8" t="s">
        <v>22</v>
      </c>
      <c r="F328" s="108">
        <f>F325+F322+F319+F316+F313+F310+F302+F299+F293+F290+F287+F284+F281</f>
        <v>3</v>
      </c>
      <c r="G328" s="108">
        <f t="shared" ref="G328:N328" si="79">G325+G322+G319+G316+G313+G310+G302+G299+G293+G290+G287+G284+G281</f>
        <v>0</v>
      </c>
      <c r="H328" s="108">
        <f>H325+H322+H319+H316+H313+H310+H302+H299+H293+H290+H287+H284+H281</f>
        <v>15</v>
      </c>
      <c r="I328" s="108">
        <f t="shared" si="79"/>
        <v>0</v>
      </c>
      <c r="J328" s="108">
        <f t="shared" si="79"/>
        <v>0</v>
      </c>
      <c r="K328" s="108">
        <f t="shared" si="79"/>
        <v>0</v>
      </c>
      <c r="L328" s="108">
        <f t="shared" si="79"/>
        <v>0</v>
      </c>
      <c r="M328" s="108">
        <f t="shared" si="79"/>
        <v>0</v>
      </c>
      <c r="N328" s="108">
        <f t="shared" si="79"/>
        <v>0</v>
      </c>
      <c r="O328" s="37">
        <f>O325+O322+O319+O316+O313+O310+O302+O299+O293+O290+O287+O284+O281+O296</f>
        <v>74656.59</v>
      </c>
    </row>
    <row r="329" spans="1:15" ht="14.45" customHeight="1" x14ac:dyDescent="0.25">
      <c r="A329" s="124" t="s">
        <v>81</v>
      </c>
      <c r="B329" s="124"/>
      <c r="C329" s="124"/>
      <c r="D329" s="124"/>
      <c r="E329" s="124"/>
      <c r="F329" s="124"/>
      <c r="G329" s="124"/>
      <c r="H329" s="124"/>
      <c r="I329" s="124"/>
      <c r="J329" s="124"/>
      <c r="K329" s="124"/>
      <c r="L329" s="124"/>
      <c r="M329" s="124"/>
      <c r="N329" s="124"/>
      <c r="O329" s="125"/>
    </row>
    <row r="330" spans="1:15" s="15" customFormat="1" x14ac:dyDescent="0.25">
      <c r="A330" s="21" t="s">
        <v>147</v>
      </c>
      <c r="B330" s="22" t="s">
        <v>81</v>
      </c>
      <c r="C330" s="21"/>
      <c r="D330" s="21" t="s">
        <v>9</v>
      </c>
      <c r="E330" s="22" t="s">
        <v>82</v>
      </c>
      <c r="F330" s="21">
        <f>SUM(F331:F335)</f>
        <v>4</v>
      </c>
      <c r="G330" s="21">
        <f t="shared" ref="G330:N330" si="80">SUM(G331:G333)</f>
        <v>0</v>
      </c>
      <c r="H330" s="21">
        <f t="shared" si="80"/>
        <v>0</v>
      </c>
      <c r="I330" s="21">
        <f t="shared" si="80"/>
        <v>0</v>
      </c>
      <c r="J330" s="21">
        <f t="shared" si="80"/>
        <v>0</v>
      </c>
      <c r="K330" s="21">
        <f t="shared" si="80"/>
        <v>0</v>
      </c>
      <c r="L330" s="21">
        <f t="shared" si="80"/>
        <v>0</v>
      </c>
      <c r="M330" s="21">
        <f t="shared" si="80"/>
        <v>0</v>
      </c>
      <c r="N330" s="21">
        <f t="shared" si="80"/>
        <v>0</v>
      </c>
      <c r="O330" s="25">
        <f>SUM(O331:O335)</f>
        <v>15557.64</v>
      </c>
    </row>
    <row r="331" spans="1:15" s="2" customFormat="1" x14ac:dyDescent="0.25">
      <c r="A331" s="13" t="s">
        <v>1</v>
      </c>
      <c r="B331" s="113" t="s">
        <v>90</v>
      </c>
      <c r="C331" s="114"/>
      <c r="D331" s="114"/>
      <c r="E331" s="115"/>
      <c r="F331" s="13"/>
      <c r="G331" s="13"/>
      <c r="H331" s="13"/>
      <c r="I331" s="13"/>
      <c r="J331" s="13"/>
      <c r="K331" s="13"/>
      <c r="L331" s="13"/>
      <c r="M331" s="13"/>
      <c r="N331" s="13"/>
      <c r="O331" s="14"/>
    </row>
    <row r="332" spans="1:15" s="2" customFormat="1" x14ac:dyDescent="0.25">
      <c r="A332" s="12" t="s">
        <v>9</v>
      </c>
      <c r="B332" s="81" t="s">
        <v>417</v>
      </c>
      <c r="C332" s="85" t="s">
        <v>601</v>
      </c>
      <c r="D332" s="81"/>
      <c r="E332" s="81"/>
      <c r="F332" s="13">
        <v>1</v>
      </c>
      <c r="G332" s="13"/>
      <c r="H332" s="13"/>
      <c r="I332" s="13"/>
      <c r="J332" s="13"/>
      <c r="K332" s="13"/>
      <c r="L332" s="13"/>
      <c r="M332" s="13"/>
      <c r="N332" s="13"/>
      <c r="O332" s="16">
        <v>3889.41</v>
      </c>
    </row>
    <row r="333" spans="1:15" s="2" customFormat="1" x14ac:dyDescent="0.25">
      <c r="A333" s="12" t="s">
        <v>9</v>
      </c>
      <c r="B333" s="84" t="s">
        <v>416</v>
      </c>
      <c r="C333" s="100" t="s">
        <v>602</v>
      </c>
      <c r="D333" s="84"/>
      <c r="E333" s="84"/>
      <c r="F333" s="13">
        <v>1</v>
      </c>
      <c r="G333" s="13"/>
      <c r="H333" s="13"/>
      <c r="I333" s="13"/>
      <c r="J333" s="13"/>
      <c r="K333" s="13"/>
      <c r="L333" s="13"/>
      <c r="M333" s="13"/>
      <c r="N333" s="13"/>
      <c r="O333" s="16">
        <v>3889.41</v>
      </c>
    </row>
    <row r="334" spans="1:15" s="2" customFormat="1" x14ac:dyDescent="0.25">
      <c r="A334" s="12" t="s">
        <v>9</v>
      </c>
      <c r="B334" s="81" t="s">
        <v>750</v>
      </c>
      <c r="C334" s="85" t="s">
        <v>751</v>
      </c>
      <c r="D334" s="81"/>
      <c r="E334" s="81"/>
      <c r="F334" s="13">
        <v>1</v>
      </c>
      <c r="G334" s="13"/>
      <c r="H334" s="13"/>
      <c r="I334" s="13"/>
      <c r="J334" s="13"/>
      <c r="K334" s="13"/>
      <c r="L334" s="13"/>
      <c r="M334" s="13"/>
      <c r="N334" s="13"/>
      <c r="O334" s="16">
        <v>3889.41</v>
      </c>
    </row>
    <row r="335" spans="1:15" s="2" customFormat="1" x14ac:dyDescent="0.25">
      <c r="A335" s="12" t="s">
        <v>9</v>
      </c>
      <c r="B335" s="81" t="s">
        <v>370</v>
      </c>
      <c r="C335" s="85" t="s">
        <v>595</v>
      </c>
      <c r="D335" s="81"/>
      <c r="E335" s="81"/>
      <c r="F335" s="13">
        <v>1</v>
      </c>
      <c r="G335" s="13"/>
      <c r="H335" s="13"/>
      <c r="I335" s="13"/>
      <c r="J335" s="13"/>
      <c r="K335" s="13"/>
      <c r="L335" s="13"/>
      <c r="M335" s="13"/>
      <c r="N335" s="13"/>
      <c r="O335" s="16">
        <v>3889.41</v>
      </c>
    </row>
    <row r="336" spans="1:15" x14ac:dyDescent="0.25">
      <c r="A336" s="7"/>
      <c r="B336" s="6"/>
      <c r="C336" s="7"/>
      <c r="D336" s="7"/>
      <c r="E336" s="8" t="s">
        <v>22</v>
      </c>
      <c r="F336" s="9">
        <f>SUM(F330:F330)</f>
        <v>4</v>
      </c>
      <c r="G336" s="9">
        <f t="shared" ref="G336:K336" si="81">SUM(G330:G330)</f>
        <v>0</v>
      </c>
      <c r="H336" s="9">
        <f>SUM(H330:H330)</f>
        <v>0</v>
      </c>
      <c r="I336" s="9">
        <f t="shared" si="81"/>
        <v>0</v>
      </c>
      <c r="J336" s="9">
        <f t="shared" si="81"/>
        <v>0</v>
      </c>
      <c r="K336" s="9">
        <f t="shared" si="81"/>
        <v>0</v>
      </c>
      <c r="L336" s="9">
        <f t="shared" ref="L336:N336" si="82">SUM(L330:L330)</f>
        <v>0</v>
      </c>
      <c r="M336" s="9">
        <f t="shared" si="82"/>
        <v>0</v>
      </c>
      <c r="N336" s="9">
        <f t="shared" si="82"/>
        <v>0</v>
      </c>
      <c r="O336" s="10">
        <f t="shared" ref="O336" si="83">SUM(O330:O330)</f>
        <v>15557.64</v>
      </c>
    </row>
    <row r="337" spans="1:15" s="2" customFormat="1" ht="14.45" customHeight="1" x14ac:dyDescent="0.25">
      <c r="A337" s="124" t="s">
        <v>263</v>
      </c>
      <c r="B337" s="124"/>
      <c r="C337" s="124"/>
      <c r="D337" s="124"/>
      <c r="E337" s="124"/>
      <c r="F337" s="124"/>
      <c r="G337" s="124"/>
      <c r="H337" s="124"/>
      <c r="I337" s="124"/>
      <c r="J337" s="124"/>
      <c r="K337" s="124"/>
      <c r="L337" s="124"/>
      <c r="M337" s="124"/>
      <c r="N337" s="124"/>
      <c r="O337" s="125"/>
    </row>
    <row r="338" spans="1:15" s="15" customFormat="1" x14ac:dyDescent="0.25">
      <c r="A338" s="21" t="s">
        <v>264</v>
      </c>
      <c r="B338" s="22" t="s">
        <v>277</v>
      </c>
      <c r="C338" s="21"/>
      <c r="D338" s="21" t="s">
        <v>11</v>
      </c>
      <c r="E338" s="22" t="s">
        <v>265</v>
      </c>
      <c r="F338" s="21">
        <f>SUM(F339:F347)</f>
        <v>0</v>
      </c>
      <c r="G338" s="21">
        <f t="shared" ref="G338:N338" si="84">SUM(G339:G347)</f>
        <v>0</v>
      </c>
      <c r="H338" s="21">
        <f t="shared" si="84"/>
        <v>0</v>
      </c>
      <c r="I338" s="21">
        <f t="shared" si="84"/>
        <v>8</v>
      </c>
      <c r="J338" s="21">
        <f t="shared" si="84"/>
        <v>0</v>
      </c>
      <c r="K338" s="21">
        <f t="shared" si="84"/>
        <v>0</v>
      </c>
      <c r="L338" s="21">
        <f t="shared" si="84"/>
        <v>0</v>
      </c>
      <c r="M338" s="21">
        <f t="shared" si="84"/>
        <v>0</v>
      </c>
      <c r="N338" s="21">
        <f t="shared" si="84"/>
        <v>0</v>
      </c>
      <c r="O338" s="23">
        <f>SUM(O339:O347)</f>
        <v>31699.679999999997</v>
      </c>
    </row>
    <row r="339" spans="1:15" s="2" customFormat="1" x14ac:dyDescent="0.25">
      <c r="A339" s="13" t="s">
        <v>1</v>
      </c>
      <c r="B339" s="113" t="s">
        <v>90</v>
      </c>
      <c r="C339" s="114"/>
      <c r="D339" s="114"/>
      <c r="E339" s="115"/>
      <c r="F339" s="13"/>
      <c r="G339" s="13"/>
      <c r="H339" s="13"/>
      <c r="I339" s="13"/>
      <c r="J339" s="13"/>
      <c r="K339" s="13"/>
      <c r="L339" s="13"/>
      <c r="M339" s="13"/>
      <c r="N339" s="13"/>
      <c r="O339" s="14"/>
    </row>
    <row r="340" spans="1:15" s="2" customFormat="1" x14ac:dyDescent="0.25">
      <c r="A340" s="12" t="s">
        <v>11</v>
      </c>
      <c r="B340" s="88" t="s">
        <v>304</v>
      </c>
      <c r="C340" s="70" t="s">
        <v>603</v>
      </c>
      <c r="D340" s="88"/>
      <c r="E340" s="88"/>
      <c r="F340" s="13"/>
      <c r="G340" s="13"/>
      <c r="H340" s="13"/>
      <c r="I340" s="13">
        <v>1</v>
      </c>
      <c r="J340" s="13"/>
      <c r="K340" s="13"/>
      <c r="L340" s="13"/>
      <c r="M340" s="13"/>
      <c r="N340" s="13"/>
      <c r="O340" s="16">
        <v>3962.46</v>
      </c>
    </row>
    <row r="341" spans="1:15" s="2" customFormat="1" x14ac:dyDescent="0.25">
      <c r="A341" s="12" t="s">
        <v>11</v>
      </c>
      <c r="B341" s="88" t="s">
        <v>456</v>
      </c>
      <c r="C341" s="70" t="s">
        <v>604</v>
      </c>
      <c r="D341" s="88"/>
      <c r="E341" s="88"/>
      <c r="F341" s="13"/>
      <c r="G341" s="13"/>
      <c r="H341" s="13"/>
      <c r="I341" s="13">
        <v>1</v>
      </c>
      <c r="J341" s="13"/>
      <c r="K341" s="13"/>
      <c r="L341" s="13"/>
      <c r="M341" s="13"/>
      <c r="N341" s="13"/>
      <c r="O341" s="16">
        <v>3962.46</v>
      </c>
    </row>
    <row r="342" spans="1:15" s="2" customFormat="1" x14ac:dyDescent="0.25">
      <c r="A342" s="12" t="s">
        <v>11</v>
      </c>
      <c r="B342" s="88" t="s">
        <v>723</v>
      </c>
      <c r="C342" s="70" t="s">
        <v>724</v>
      </c>
      <c r="D342" s="88"/>
      <c r="E342" s="88"/>
      <c r="F342" s="13"/>
      <c r="G342" s="13"/>
      <c r="H342" s="13"/>
      <c r="I342" s="13">
        <v>1</v>
      </c>
      <c r="J342" s="13"/>
      <c r="K342" s="13"/>
      <c r="L342" s="13"/>
      <c r="M342" s="13"/>
      <c r="N342" s="13"/>
      <c r="O342" s="16">
        <v>3962.46</v>
      </c>
    </row>
    <row r="343" spans="1:15" s="2" customFormat="1" x14ac:dyDescent="0.25">
      <c r="A343" s="12" t="s">
        <v>11</v>
      </c>
      <c r="B343" s="81" t="s">
        <v>725</v>
      </c>
      <c r="C343" s="85" t="s">
        <v>726</v>
      </c>
      <c r="D343" s="81"/>
      <c r="E343" s="81"/>
      <c r="F343" s="13"/>
      <c r="G343" s="13"/>
      <c r="H343" s="13"/>
      <c r="I343" s="13">
        <v>1</v>
      </c>
      <c r="J343" s="13"/>
      <c r="K343" s="13"/>
      <c r="L343" s="13"/>
      <c r="M343" s="13"/>
      <c r="N343" s="13"/>
      <c r="O343" s="16">
        <v>3962.46</v>
      </c>
    </row>
    <row r="344" spans="1:15" s="2" customFormat="1" x14ac:dyDescent="0.25">
      <c r="A344" s="12" t="s">
        <v>11</v>
      </c>
      <c r="B344" s="81" t="s">
        <v>266</v>
      </c>
      <c r="C344" s="85" t="s">
        <v>605</v>
      </c>
      <c r="D344" s="81"/>
      <c r="E344" s="81"/>
      <c r="F344" s="13"/>
      <c r="G344" s="13"/>
      <c r="H344" s="13"/>
      <c r="I344" s="13">
        <v>1</v>
      </c>
      <c r="J344" s="13"/>
      <c r="K344" s="13"/>
      <c r="L344" s="13"/>
      <c r="M344" s="13"/>
      <c r="N344" s="13"/>
      <c r="O344" s="16">
        <v>3962.46</v>
      </c>
    </row>
    <row r="345" spans="1:15" s="2" customFormat="1" x14ac:dyDescent="0.25">
      <c r="A345" s="12" t="s">
        <v>11</v>
      </c>
      <c r="B345" s="84" t="s">
        <v>267</v>
      </c>
      <c r="C345" s="100" t="s">
        <v>606</v>
      </c>
      <c r="D345" s="84"/>
      <c r="E345" s="84"/>
      <c r="F345" s="13"/>
      <c r="G345" s="13"/>
      <c r="H345" s="13"/>
      <c r="I345" s="13">
        <v>1</v>
      </c>
      <c r="J345" s="13"/>
      <c r="K345" s="13"/>
      <c r="L345" s="13"/>
      <c r="M345" s="13"/>
      <c r="N345" s="13"/>
      <c r="O345" s="16">
        <v>3962.46</v>
      </c>
    </row>
    <row r="346" spans="1:15" s="2" customFormat="1" x14ac:dyDescent="0.25">
      <c r="A346" s="12" t="s">
        <v>11</v>
      </c>
      <c r="B346" s="81" t="s">
        <v>268</v>
      </c>
      <c r="C346" s="85" t="s">
        <v>607</v>
      </c>
      <c r="D346" s="81"/>
      <c r="E346" s="81"/>
      <c r="F346" s="13"/>
      <c r="G346" s="13"/>
      <c r="H346" s="13"/>
      <c r="I346" s="13">
        <v>1</v>
      </c>
      <c r="J346" s="13"/>
      <c r="K346" s="13"/>
      <c r="L346" s="13"/>
      <c r="M346" s="13"/>
      <c r="N346" s="13"/>
      <c r="O346" s="16">
        <v>3962.46</v>
      </c>
    </row>
    <row r="347" spans="1:15" s="2" customFormat="1" x14ac:dyDescent="0.25">
      <c r="A347" s="12" t="s">
        <v>11</v>
      </c>
      <c r="B347" s="81" t="s">
        <v>727</v>
      </c>
      <c r="C347" s="85" t="s">
        <v>681</v>
      </c>
      <c r="D347" s="81"/>
      <c r="E347" s="81"/>
      <c r="F347" s="13"/>
      <c r="G347" s="13"/>
      <c r="H347" s="13"/>
      <c r="I347" s="13">
        <v>1</v>
      </c>
      <c r="J347" s="13"/>
      <c r="K347" s="13"/>
      <c r="L347" s="13"/>
      <c r="M347" s="13"/>
      <c r="N347" s="13"/>
      <c r="O347" s="16">
        <v>3962.46</v>
      </c>
    </row>
    <row r="348" spans="1:15" s="15" customFormat="1" x14ac:dyDescent="0.25">
      <c r="A348" s="21" t="s">
        <v>269</v>
      </c>
      <c r="B348" s="22" t="s">
        <v>278</v>
      </c>
      <c r="C348" s="21"/>
      <c r="D348" s="21" t="s">
        <v>11</v>
      </c>
      <c r="E348" s="22" t="s">
        <v>270</v>
      </c>
      <c r="F348" s="21">
        <f>SUM(F349:F357)</f>
        <v>0</v>
      </c>
      <c r="G348" s="21">
        <f t="shared" ref="G348:N348" si="85">SUM(G349:G357)</f>
        <v>0</v>
      </c>
      <c r="H348" s="21">
        <f t="shared" si="85"/>
        <v>0</v>
      </c>
      <c r="I348" s="21">
        <f t="shared" si="85"/>
        <v>8</v>
      </c>
      <c r="J348" s="21">
        <f t="shared" si="85"/>
        <v>0</v>
      </c>
      <c r="K348" s="21">
        <f t="shared" si="85"/>
        <v>0</v>
      </c>
      <c r="L348" s="21">
        <f t="shared" si="85"/>
        <v>0</v>
      </c>
      <c r="M348" s="21">
        <f t="shared" si="85"/>
        <v>0</v>
      </c>
      <c r="N348" s="21">
        <f t="shared" si="85"/>
        <v>0</v>
      </c>
      <c r="O348" s="23">
        <f>SUM(O349:O357)</f>
        <v>31699.679999999997</v>
      </c>
    </row>
    <row r="349" spans="1:15" s="2" customFormat="1" x14ac:dyDescent="0.25">
      <c r="A349" s="13" t="s">
        <v>1</v>
      </c>
      <c r="B349" s="113" t="s">
        <v>90</v>
      </c>
      <c r="C349" s="114"/>
      <c r="D349" s="114"/>
      <c r="E349" s="115"/>
      <c r="F349" s="13"/>
      <c r="G349" s="13"/>
      <c r="H349" s="13"/>
      <c r="I349" s="13"/>
      <c r="J349" s="13"/>
      <c r="K349" s="13"/>
      <c r="L349" s="13"/>
      <c r="M349" s="13"/>
      <c r="N349" s="13"/>
      <c r="O349" s="14"/>
    </row>
    <row r="350" spans="1:15" s="52" customFormat="1" x14ac:dyDescent="0.25">
      <c r="A350" s="12" t="s">
        <v>11</v>
      </c>
      <c r="B350" s="89" t="s">
        <v>310</v>
      </c>
      <c r="C350" s="104" t="s">
        <v>608</v>
      </c>
      <c r="D350" s="89"/>
      <c r="E350" s="89"/>
      <c r="F350" s="12"/>
      <c r="G350" s="12"/>
      <c r="H350" s="12"/>
      <c r="I350" s="13">
        <v>1</v>
      </c>
      <c r="J350" s="12"/>
      <c r="K350" s="12"/>
      <c r="L350" s="12"/>
      <c r="M350" s="12"/>
      <c r="N350" s="12"/>
      <c r="O350" s="16">
        <v>3962.46</v>
      </c>
    </row>
    <row r="351" spans="1:15" s="52" customFormat="1" x14ac:dyDescent="0.25">
      <c r="A351" s="12" t="s">
        <v>11</v>
      </c>
      <c r="B351" s="89" t="s">
        <v>789</v>
      </c>
      <c r="C351" s="104" t="s">
        <v>788</v>
      </c>
      <c r="D351" s="89"/>
      <c r="E351" s="89"/>
      <c r="F351" s="12"/>
      <c r="G351" s="12"/>
      <c r="H351" s="12"/>
      <c r="I351" s="13">
        <v>1</v>
      </c>
      <c r="J351" s="12"/>
      <c r="K351" s="12"/>
      <c r="L351" s="12"/>
      <c r="M351" s="12"/>
      <c r="N351" s="12"/>
      <c r="O351" s="16">
        <v>3962.46</v>
      </c>
    </row>
    <row r="352" spans="1:15" s="52" customFormat="1" x14ac:dyDescent="0.25">
      <c r="A352" s="12" t="s">
        <v>11</v>
      </c>
      <c r="B352" s="89" t="s">
        <v>790</v>
      </c>
      <c r="C352" s="104" t="s">
        <v>791</v>
      </c>
      <c r="D352" s="89"/>
      <c r="E352" s="89"/>
      <c r="F352" s="12"/>
      <c r="G352" s="12"/>
      <c r="H352" s="12"/>
      <c r="I352" s="13">
        <v>1</v>
      </c>
      <c r="J352" s="12"/>
      <c r="K352" s="12"/>
      <c r="L352" s="12"/>
      <c r="M352" s="12"/>
      <c r="N352" s="12"/>
      <c r="O352" s="16">
        <v>3962.46</v>
      </c>
    </row>
    <row r="353" spans="1:15" s="52" customFormat="1" x14ac:dyDescent="0.25">
      <c r="A353" s="12" t="s">
        <v>11</v>
      </c>
      <c r="B353" s="90" t="s">
        <v>609</v>
      </c>
      <c r="C353" s="105" t="s">
        <v>610</v>
      </c>
      <c r="D353" s="90"/>
      <c r="E353" s="90"/>
      <c r="F353" s="12"/>
      <c r="G353" s="12"/>
      <c r="H353" s="12"/>
      <c r="I353" s="13">
        <v>1</v>
      </c>
      <c r="J353" s="12"/>
      <c r="K353" s="12"/>
      <c r="L353" s="12"/>
      <c r="M353" s="12"/>
      <c r="N353" s="12"/>
      <c r="O353" s="16">
        <v>3962.46</v>
      </c>
    </row>
    <row r="354" spans="1:15" s="2" customFormat="1" x14ac:dyDescent="0.25">
      <c r="A354" s="12" t="s">
        <v>11</v>
      </c>
      <c r="B354" s="90" t="s">
        <v>431</v>
      </c>
      <c r="C354" s="105" t="s">
        <v>611</v>
      </c>
      <c r="D354" s="90"/>
      <c r="E354" s="90"/>
      <c r="F354" s="13"/>
      <c r="G354" s="13"/>
      <c r="H354" s="13"/>
      <c r="I354" s="13">
        <v>1</v>
      </c>
      <c r="J354" s="13"/>
      <c r="K354" s="13"/>
      <c r="L354" s="13"/>
      <c r="M354" s="13"/>
      <c r="N354" s="13"/>
      <c r="O354" s="16">
        <v>3962.46</v>
      </c>
    </row>
    <row r="355" spans="1:15" s="2" customFormat="1" x14ac:dyDescent="0.25">
      <c r="A355" s="12" t="s">
        <v>11</v>
      </c>
      <c r="B355" s="90" t="s">
        <v>360</v>
      </c>
      <c r="C355" s="105" t="s">
        <v>612</v>
      </c>
      <c r="D355" s="90"/>
      <c r="E355" s="90"/>
      <c r="F355" s="13"/>
      <c r="G355" s="13"/>
      <c r="H355" s="13"/>
      <c r="I355" s="13">
        <v>1</v>
      </c>
      <c r="J355" s="13"/>
      <c r="K355" s="13"/>
      <c r="L355" s="13"/>
      <c r="M355" s="13"/>
      <c r="N355" s="13"/>
      <c r="O355" s="16">
        <v>3962.46</v>
      </c>
    </row>
    <row r="356" spans="1:15" s="2" customFormat="1" x14ac:dyDescent="0.25">
      <c r="A356" s="12" t="s">
        <v>11</v>
      </c>
      <c r="B356" s="90" t="s">
        <v>465</v>
      </c>
      <c r="C356" s="105" t="s">
        <v>613</v>
      </c>
      <c r="D356" s="90"/>
      <c r="E356" s="90"/>
      <c r="F356" s="13"/>
      <c r="G356" s="13"/>
      <c r="H356" s="13"/>
      <c r="I356" s="13">
        <v>1</v>
      </c>
      <c r="J356" s="13"/>
      <c r="K356" s="13"/>
      <c r="L356" s="13"/>
      <c r="M356" s="13"/>
      <c r="N356" s="13"/>
      <c r="O356" s="16">
        <v>3962.46</v>
      </c>
    </row>
    <row r="357" spans="1:15" s="2" customFormat="1" x14ac:dyDescent="0.25">
      <c r="A357" s="12" t="s">
        <v>11</v>
      </c>
      <c r="B357" s="90" t="s">
        <v>271</v>
      </c>
      <c r="C357" s="105" t="s">
        <v>614</v>
      </c>
      <c r="D357" s="90"/>
      <c r="E357" s="90"/>
      <c r="F357" s="13"/>
      <c r="G357" s="13"/>
      <c r="H357" s="13"/>
      <c r="I357" s="13">
        <v>1</v>
      </c>
      <c r="J357" s="13"/>
      <c r="K357" s="13"/>
      <c r="L357" s="13"/>
      <c r="M357" s="13"/>
      <c r="N357" s="13"/>
      <c r="O357" s="16">
        <v>3962.46</v>
      </c>
    </row>
    <row r="358" spans="1:15" s="26" customFormat="1" x14ac:dyDescent="0.25">
      <c r="A358" s="31" t="s">
        <v>272</v>
      </c>
      <c r="B358" s="32" t="s">
        <v>279</v>
      </c>
      <c r="C358" s="31"/>
      <c r="D358" s="31" t="s">
        <v>11</v>
      </c>
      <c r="E358" s="32" t="s">
        <v>273</v>
      </c>
      <c r="F358" s="31">
        <f>SUM(F359:F368)</f>
        <v>0</v>
      </c>
      <c r="G358" s="31">
        <f>SUM(G359:G368)</f>
        <v>0</v>
      </c>
      <c r="H358" s="31">
        <f>SUM(H359:H368)</f>
        <v>0</v>
      </c>
      <c r="I358" s="31">
        <f>SUM(I359:I368)</f>
        <v>9</v>
      </c>
      <c r="J358" s="31">
        <f>SUM(J359:J368)</f>
        <v>0</v>
      </c>
      <c r="K358" s="31">
        <f>SUM(K359:K368)</f>
        <v>0</v>
      </c>
      <c r="L358" s="31">
        <f>SUM(L359:L368)</f>
        <v>0</v>
      </c>
      <c r="M358" s="31">
        <f>SUM(M359:M368)</f>
        <v>0</v>
      </c>
      <c r="N358" s="31">
        <f>SUM(N359:N368)</f>
        <v>0</v>
      </c>
      <c r="O358" s="38">
        <f>SUM(O359:O368)</f>
        <v>35662.14</v>
      </c>
    </row>
    <row r="359" spans="1:15" s="2" customFormat="1" x14ac:dyDescent="0.25">
      <c r="A359" s="13" t="s">
        <v>1</v>
      </c>
      <c r="B359" s="113" t="s">
        <v>90</v>
      </c>
      <c r="C359" s="114"/>
      <c r="D359" s="114"/>
      <c r="E359" s="115"/>
      <c r="F359" s="13"/>
      <c r="G359" s="13"/>
      <c r="H359" s="13"/>
      <c r="I359" s="13"/>
      <c r="J359" s="13"/>
      <c r="K359" s="13"/>
      <c r="L359" s="13"/>
      <c r="M359" s="13"/>
      <c r="N359" s="13"/>
      <c r="O359" s="14"/>
    </row>
    <row r="360" spans="1:15" s="52" customFormat="1" x14ac:dyDescent="0.25">
      <c r="A360" s="12" t="s">
        <v>11</v>
      </c>
      <c r="B360" s="81" t="s">
        <v>799</v>
      </c>
      <c r="C360" s="85" t="s">
        <v>800</v>
      </c>
      <c r="D360" s="81"/>
      <c r="E360" s="81"/>
      <c r="F360" s="12"/>
      <c r="G360" s="12"/>
      <c r="H360" s="12"/>
      <c r="I360" s="13">
        <v>1</v>
      </c>
      <c r="J360" s="12"/>
      <c r="K360" s="12"/>
      <c r="L360" s="12"/>
      <c r="M360" s="12"/>
      <c r="N360" s="12"/>
      <c r="O360" s="16">
        <v>3962.46</v>
      </c>
    </row>
    <row r="361" spans="1:15" s="52" customFormat="1" x14ac:dyDescent="0.25">
      <c r="A361" s="12" t="s">
        <v>11</v>
      </c>
      <c r="B361" s="81" t="s">
        <v>311</v>
      </c>
      <c r="C361" s="85" t="s">
        <v>615</v>
      </c>
      <c r="D361" s="81"/>
      <c r="E361" s="81"/>
      <c r="F361" s="12"/>
      <c r="G361" s="12"/>
      <c r="H361" s="12"/>
      <c r="I361" s="13">
        <v>1</v>
      </c>
      <c r="J361" s="12"/>
      <c r="K361" s="12"/>
      <c r="L361" s="12"/>
      <c r="M361" s="12"/>
      <c r="N361" s="12"/>
      <c r="O361" s="16">
        <v>3962.46</v>
      </c>
    </row>
    <row r="362" spans="1:15" s="52" customFormat="1" x14ac:dyDescent="0.25">
      <c r="A362" s="12" t="s">
        <v>11</v>
      </c>
      <c r="B362" s="81" t="s">
        <v>418</v>
      </c>
      <c r="C362" s="85" t="s">
        <v>616</v>
      </c>
      <c r="D362" s="81"/>
      <c r="E362" s="81"/>
      <c r="F362" s="12"/>
      <c r="G362" s="12"/>
      <c r="H362" s="12"/>
      <c r="I362" s="13">
        <v>1</v>
      </c>
      <c r="J362" s="12"/>
      <c r="K362" s="12"/>
      <c r="L362" s="12"/>
      <c r="M362" s="12"/>
      <c r="N362" s="12"/>
      <c r="O362" s="16">
        <v>3962.46</v>
      </c>
    </row>
    <row r="363" spans="1:15" s="52" customFormat="1" x14ac:dyDescent="0.25">
      <c r="A363" s="12" t="s">
        <v>11</v>
      </c>
      <c r="B363" s="81" t="s">
        <v>312</v>
      </c>
      <c r="C363" s="85" t="s">
        <v>617</v>
      </c>
      <c r="D363" s="81"/>
      <c r="E363" s="81"/>
      <c r="F363" s="12"/>
      <c r="G363" s="12"/>
      <c r="H363" s="12"/>
      <c r="I363" s="13">
        <v>1</v>
      </c>
      <c r="J363" s="12"/>
      <c r="K363" s="12"/>
      <c r="L363" s="12"/>
      <c r="M363" s="12"/>
      <c r="N363" s="12"/>
      <c r="O363" s="16">
        <v>3962.46</v>
      </c>
    </row>
    <row r="364" spans="1:15" s="2" customFormat="1" x14ac:dyDescent="0.25">
      <c r="A364" s="12" t="s">
        <v>11</v>
      </c>
      <c r="B364" s="81" t="s">
        <v>274</v>
      </c>
      <c r="C364" s="85" t="s">
        <v>618</v>
      </c>
      <c r="D364" s="81"/>
      <c r="E364" s="81"/>
      <c r="F364" s="13"/>
      <c r="G364" s="13"/>
      <c r="H364" s="13"/>
      <c r="I364" s="13">
        <v>1</v>
      </c>
      <c r="J364" s="13"/>
      <c r="K364" s="13"/>
      <c r="L364" s="13"/>
      <c r="M364" s="13"/>
      <c r="N364" s="13"/>
      <c r="O364" s="16">
        <v>3962.46</v>
      </c>
    </row>
    <row r="365" spans="1:15" s="2" customFormat="1" x14ac:dyDescent="0.25">
      <c r="A365" s="12" t="s">
        <v>11</v>
      </c>
      <c r="B365" s="81" t="s">
        <v>330</v>
      </c>
      <c r="C365" s="85" t="s">
        <v>619</v>
      </c>
      <c r="D365" s="81"/>
      <c r="E365" s="81"/>
      <c r="F365" s="13"/>
      <c r="G365" s="13"/>
      <c r="H365" s="13"/>
      <c r="I365" s="13">
        <v>1</v>
      </c>
      <c r="J365" s="13"/>
      <c r="K365" s="13"/>
      <c r="L365" s="13"/>
      <c r="M365" s="13"/>
      <c r="N365" s="13"/>
      <c r="O365" s="16">
        <v>3962.46</v>
      </c>
    </row>
    <row r="366" spans="1:15" s="2" customFormat="1" x14ac:dyDescent="0.25">
      <c r="A366" s="12" t="s">
        <v>11</v>
      </c>
      <c r="B366" s="86" t="s">
        <v>335</v>
      </c>
      <c r="C366" s="85" t="s">
        <v>620</v>
      </c>
      <c r="D366" s="86"/>
      <c r="E366" s="86"/>
      <c r="F366" s="13"/>
      <c r="G366" s="13"/>
      <c r="H366" s="13"/>
      <c r="I366" s="13">
        <v>1</v>
      </c>
      <c r="J366" s="13"/>
      <c r="K366" s="13"/>
      <c r="L366" s="13"/>
      <c r="M366" s="13"/>
      <c r="N366" s="13"/>
      <c r="O366" s="16">
        <v>3962.46</v>
      </c>
    </row>
    <row r="367" spans="1:15" s="2" customFormat="1" x14ac:dyDescent="0.25">
      <c r="A367" s="12" t="s">
        <v>11</v>
      </c>
      <c r="B367" s="86" t="s">
        <v>366</v>
      </c>
      <c r="C367" s="85" t="s">
        <v>621</v>
      </c>
      <c r="D367" s="86"/>
      <c r="E367" s="86"/>
      <c r="F367" s="13"/>
      <c r="G367" s="13"/>
      <c r="H367" s="13"/>
      <c r="I367" s="13">
        <v>1</v>
      </c>
      <c r="J367" s="13"/>
      <c r="K367" s="13"/>
      <c r="L367" s="13"/>
      <c r="M367" s="13"/>
      <c r="N367" s="13"/>
      <c r="O367" s="16">
        <v>3962.46</v>
      </c>
    </row>
    <row r="368" spans="1:15" s="2" customFormat="1" x14ac:dyDescent="0.25">
      <c r="A368" s="12" t="s">
        <v>11</v>
      </c>
      <c r="B368" s="86" t="s">
        <v>770</v>
      </c>
      <c r="C368" s="85" t="s">
        <v>771</v>
      </c>
      <c r="D368" s="86"/>
      <c r="E368" s="86"/>
      <c r="F368" s="13"/>
      <c r="G368" s="13"/>
      <c r="H368" s="13"/>
      <c r="I368" s="13">
        <v>1</v>
      </c>
      <c r="J368" s="13"/>
      <c r="K368" s="13"/>
      <c r="L368" s="13"/>
      <c r="M368" s="13"/>
      <c r="N368" s="13"/>
      <c r="O368" s="16">
        <v>3962.46</v>
      </c>
    </row>
    <row r="369" spans="1:15" s="15" customFormat="1" x14ac:dyDescent="0.25">
      <c r="A369" s="21" t="s">
        <v>275</v>
      </c>
      <c r="B369" s="22" t="s">
        <v>280</v>
      </c>
      <c r="C369" s="21"/>
      <c r="D369" s="21" t="s">
        <v>11</v>
      </c>
      <c r="E369" s="22" t="s">
        <v>276</v>
      </c>
      <c r="F369" s="21">
        <f>SUM(F370:F375)</f>
        <v>0</v>
      </c>
      <c r="G369" s="21">
        <f t="shared" ref="G369:K369" si="86">SUM(G370:G375)</f>
        <v>0</v>
      </c>
      <c r="H369" s="21">
        <f t="shared" si="86"/>
        <v>0</v>
      </c>
      <c r="I369" s="21">
        <f t="shared" si="86"/>
        <v>5</v>
      </c>
      <c r="J369" s="21">
        <f t="shared" si="86"/>
        <v>0</v>
      </c>
      <c r="K369" s="21">
        <f t="shared" si="86"/>
        <v>0</v>
      </c>
      <c r="L369" s="21">
        <f t="shared" ref="L369:N369" si="87">SUM(L370:L375)</f>
        <v>0</v>
      </c>
      <c r="M369" s="21">
        <f t="shared" si="87"/>
        <v>0</v>
      </c>
      <c r="N369" s="21">
        <f t="shared" si="87"/>
        <v>0</v>
      </c>
      <c r="O369" s="23">
        <f>SUM(O370:O375)</f>
        <v>19812.3</v>
      </c>
    </row>
    <row r="370" spans="1:15" s="2" customFormat="1" x14ac:dyDescent="0.25">
      <c r="A370" s="13" t="s">
        <v>1</v>
      </c>
      <c r="B370" s="113" t="s">
        <v>90</v>
      </c>
      <c r="C370" s="114"/>
      <c r="D370" s="114"/>
      <c r="E370" s="115"/>
      <c r="F370" s="13"/>
      <c r="G370" s="13"/>
      <c r="H370" s="13"/>
      <c r="I370" s="13"/>
      <c r="J370" s="13"/>
      <c r="K370" s="13"/>
      <c r="L370" s="13"/>
      <c r="M370" s="13"/>
      <c r="N370" s="13"/>
      <c r="O370" s="14"/>
    </row>
    <row r="371" spans="1:15" s="52" customFormat="1" x14ac:dyDescent="0.25">
      <c r="A371" s="12" t="s">
        <v>11</v>
      </c>
      <c r="B371" s="61" t="s">
        <v>454</v>
      </c>
      <c r="C371" s="70" t="s">
        <v>622</v>
      </c>
      <c r="D371" s="91"/>
      <c r="E371" s="91"/>
      <c r="F371" s="12"/>
      <c r="G371" s="12"/>
      <c r="H371" s="12"/>
      <c r="I371" s="13">
        <v>1</v>
      </c>
      <c r="J371" s="12"/>
      <c r="K371" s="12"/>
      <c r="L371" s="12"/>
      <c r="M371" s="12"/>
      <c r="N371" s="12"/>
      <c r="O371" s="16">
        <v>3962.46</v>
      </c>
    </row>
    <row r="372" spans="1:15" s="52" customFormat="1" x14ac:dyDescent="0.25">
      <c r="A372" s="12" t="s">
        <v>11</v>
      </c>
      <c r="B372" s="48" t="s">
        <v>772</v>
      </c>
      <c r="C372" s="85" t="s">
        <v>773</v>
      </c>
      <c r="D372" s="91"/>
      <c r="E372" s="91"/>
      <c r="F372" s="12"/>
      <c r="G372" s="12"/>
      <c r="H372" s="12"/>
      <c r="I372" s="13">
        <v>1</v>
      </c>
      <c r="J372" s="12"/>
      <c r="K372" s="12"/>
      <c r="L372" s="12"/>
      <c r="M372" s="12"/>
      <c r="N372" s="12"/>
      <c r="O372" s="16">
        <v>3962.46</v>
      </c>
    </row>
    <row r="373" spans="1:15" s="52" customFormat="1" x14ac:dyDescent="0.25">
      <c r="A373" s="12" t="s">
        <v>11</v>
      </c>
      <c r="B373" s="48" t="s">
        <v>466</v>
      </c>
      <c r="C373" s="85" t="s">
        <v>623</v>
      </c>
      <c r="D373" s="91"/>
      <c r="E373" s="91"/>
      <c r="F373" s="12"/>
      <c r="G373" s="12"/>
      <c r="H373" s="12"/>
      <c r="I373" s="13">
        <v>1</v>
      </c>
      <c r="J373" s="12"/>
      <c r="K373" s="12"/>
      <c r="L373" s="12"/>
      <c r="M373" s="12"/>
      <c r="N373" s="12"/>
      <c r="O373" s="16">
        <v>3962.46</v>
      </c>
    </row>
    <row r="374" spans="1:15" s="52" customFormat="1" x14ac:dyDescent="0.25">
      <c r="A374" s="12" t="s">
        <v>11</v>
      </c>
      <c r="B374" s="48" t="s">
        <v>372</v>
      </c>
      <c r="C374" s="85" t="s">
        <v>624</v>
      </c>
      <c r="D374" s="81"/>
      <c r="E374" s="81"/>
      <c r="F374" s="12"/>
      <c r="G374" s="12"/>
      <c r="H374" s="12"/>
      <c r="I374" s="13">
        <v>1</v>
      </c>
      <c r="J374" s="12"/>
      <c r="K374" s="12"/>
      <c r="L374" s="12"/>
      <c r="M374" s="12"/>
      <c r="N374" s="12"/>
      <c r="O374" s="16">
        <v>3962.46</v>
      </c>
    </row>
    <row r="375" spans="1:15" s="2" customFormat="1" x14ac:dyDescent="0.25">
      <c r="A375" s="12" t="s">
        <v>11</v>
      </c>
      <c r="B375" s="61" t="s">
        <v>408</v>
      </c>
      <c r="C375" s="70" t="s">
        <v>625</v>
      </c>
      <c r="D375" s="81"/>
      <c r="E375" s="81"/>
      <c r="F375" s="13"/>
      <c r="G375" s="13"/>
      <c r="H375" s="13"/>
      <c r="I375" s="13">
        <v>1</v>
      </c>
      <c r="J375" s="13"/>
      <c r="K375" s="13"/>
      <c r="L375" s="13"/>
      <c r="M375" s="13"/>
      <c r="N375" s="13"/>
      <c r="O375" s="16">
        <v>3962.46</v>
      </c>
    </row>
    <row r="376" spans="1:15" s="20" customFormat="1" x14ac:dyDescent="0.25">
      <c r="A376" s="17"/>
      <c r="B376" s="18"/>
      <c r="C376" s="17"/>
      <c r="D376" s="17"/>
      <c r="E376" s="19" t="s">
        <v>22</v>
      </c>
      <c r="F376" s="9">
        <f>F338+F348+F358+F369</f>
        <v>0</v>
      </c>
      <c r="G376" s="9">
        <f>G338+G348+G358+G369</f>
        <v>0</v>
      </c>
      <c r="H376" s="9">
        <f>H338+H348+H358+H369</f>
        <v>0</v>
      </c>
      <c r="I376" s="9">
        <f>I338+I348+I358+I369</f>
        <v>30</v>
      </c>
      <c r="J376" s="9">
        <f>J338+J348+J358+J369</f>
        <v>0</v>
      </c>
      <c r="K376" s="9">
        <f>K338+K348+K358+K369</f>
        <v>0</v>
      </c>
      <c r="L376" s="9">
        <f>L338+L348+L358+L369</f>
        <v>0</v>
      </c>
      <c r="M376" s="9">
        <f>M338+M348+M358+M369</f>
        <v>0</v>
      </c>
      <c r="N376" s="9">
        <f>N369+N358+N348+N338</f>
        <v>0</v>
      </c>
      <c r="O376" s="37">
        <f>O369+O358+O348+O338</f>
        <v>118873.79999999999</v>
      </c>
    </row>
    <row r="377" spans="1:15" s="2" customFormat="1" ht="14.45" customHeight="1" x14ac:dyDescent="0.25">
      <c r="A377" s="124" t="s">
        <v>85</v>
      </c>
      <c r="B377" s="124"/>
      <c r="C377" s="124"/>
      <c r="D377" s="124"/>
      <c r="E377" s="124"/>
      <c r="F377" s="124"/>
      <c r="G377" s="124"/>
      <c r="H377" s="124"/>
      <c r="I377" s="124"/>
      <c r="J377" s="124"/>
      <c r="K377" s="124"/>
      <c r="L377" s="124"/>
      <c r="M377" s="124"/>
      <c r="N377" s="124"/>
      <c r="O377" s="125"/>
    </row>
    <row r="378" spans="1:15" s="15" customFormat="1" ht="14.45" customHeight="1" x14ac:dyDescent="0.25">
      <c r="A378" s="21" t="s">
        <v>148</v>
      </c>
      <c r="B378" s="22" t="s">
        <v>427</v>
      </c>
      <c r="C378" s="21"/>
      <c r="D378" s="21" t="s">
        <v>9</v>
      </c>
      <c r="E378" s="22" t="s">
        <v>225</v>
      </c>
      <c r="F378" s="21">
        <f t="shared" ref="F378:M378" si="88">SUM(F380:F385)</f>
        <v>5</v>
      </c>
      <c r="G378" s="21">
        <f t="shared" si="88"/>
        <v>0</v>
      </c>
      <c r="H378" s="21">
        <f t="shared" si="88"/>
        <v>0</v>
      </c>
      <c r="I378" s="21">
        <f t="shared" si="88"/>
        <v>1</v>
      </c>
      <c r="J378" s="21">
        <f t="shared" si="88"/>
        <v>0</v>
      </c>
      <c r="K378" s="21">
        <f t="shared" si="88"/>
        <v>0</v>
      </c>
      <c r="L378" s="21">
        <f t="shared" si="88"/>
        <v>0</v>
      </c>
      <c r="M378" s="21">
        <f t="shared" si="88"/>
        <v>0</v>
      </c>
      <c r="N378" s="21">
        <f>SUM(N380:N383)</f>
        <v>0</v>
      </c>
      <c r="O378" s="25">
        <f>SUM(O380:O385)</f>
        <v>23409.51</v>
      </c>
    </row>
    <row r="379" spans="1:15" s="2" customFormat="1" ht="14.45" customHeight="1" x14ac:dyDescent="0.25">
      <c r="A379" s="13" t="s">
        <v>1</v>
      </c>
      <c r="B379" s="113" t="s">
        <v>90</v>
      </c>
      <c r="C379" s="114"/>
      <c r="D379" s="114"/>
      <c r="E379" s="115"/>
      <c r="F379" s="13"/>
      <c r="G379" s="13"/>
      <c r="H379" s="13"/>
      <c r="I379" s="13"/>
      <c r="J379" s="13"/>
      <c r="K379" s="13"/>
      <c r="L379" s="13"/>
      <c r="M379" s="13"/>
      <c r="N379" s="13"/>
      <c r="O379" s="14"/>
    </row>
    <row r="380" spans="1:15" s="2" customFormat="1" x14ac:dyDescent="0.25">
      <c r="A380" s="12" t="s">
        <v>9</v>
      </c>
      <c r="B380" s="86" t="s">
        <v>344</v>
      </c>
      <c r="C380" s="85" t="s">
        <v>626</v>
      </c>
      <c r="D380" s="86"/>
      <c r="E380" s="86"/>
      <c r="F380" s="13">
        <v>1</v>
      </c>
      <c r="G380" s="13"/>
      <c r="H380" s="13"/>
      <c r="I380" s="13"/>
      <c r="J380" s="13"/>
      <c r="K380" s="13"/>
      <c r="L380" s="13"/>
      <c r="M380" s="13"/>
      <c r="N380" s="13"/>
      <c r="O380" s="16">
        <v>3889.41</v>
      </c>
    </row>
    <row r="381" spans="1:15" s="2" customFormat="1" x14ac:dyDescent="0.25">
      <c r="A381" s="12" t="s">
        <v>9</v>
      </c>
      <c r="B381" s="81" t="s">
        <v>424</v>
      </c>
      <c r="C381" s="85" t="s">
        <v>627</v>
      </c>
      <c r="D381" s="81"/>
      <c r="E381" s="81"/>
      <c r="F381" s="13">
        <v>1</v>
      </c>
      <c r="G381" s="13"/>
      <c r="H381" s="13"/>
      <c r="I381" s="13"/>
      <c r="J381" s="13"/>
      <c r="K381" s="13"/>
      <c r="L381" s="13"/>
      <c r="M381" s="13"/>
      <c r="N381" s="13"/>
      <c r="O381" s="16">
        <v>3889.41</v>
      </c>
    </row>
    <row r="382" spans="1:15" s="52" customFormat="1" x14ac:dyDescent="0.25">
      <c r="A382" s="12" t="s">
        <v>11</v>
      </c>
      <c r="B382" s="81" t="s">
        <v>464</v>
      </c>
      <c r="C382" s="85" t="s">
        <v>628</v>
      </c>
      <c r="D382" s="81"/>
      <c r="E382" s="81"/>
      <c r="F382" s="12"/>
      <c r="G382" s="12"/>
      <c r="H382" s="12"/>
      <c r="I382" s="13">
        <v>1</v>
      </c>
      <c r="J382" s="12"/>
      <c r="K382" s="12"/>
      <c r="L382" s="12"/>
      <c r="M382" s="12"/>
      <c r="N382" s="12"/>
      <c r="O382" s="16">
        <v>3962.46</v>
      </c>
    </row>
    <row r="383" spans="1:15" s="2" customFormat="1" ht="15" customHeight="1" x14ac:dyDescent="0.25">
      <c r="A383" s="12" t="s">
        <v>9</v>
      </c>
      <c r="B383" s="81" t="s">
        <v>677</v>
      </c>
      <c r="C383" s="85" t="s">
        <v>678</v>
      </c>
      <c r="D383" s="81"/>
      <c r="E383" s="81"/>
      <c r="F383" s="13">
        <v>1</v>
      </c>
      <c r="G383" s="13"/>
      <c r="H383" s="13"/>
      <c r="I383" s="13"/>
      <c r="J383" s="13"/>
      <c r="K383" s="13"/>
      <c r="L383" s="13"/>
      <c r="M383" s="13"/>
      <c r="N383" s="13"/>
      <c r="O383" s="16">
        <v>3889.41</v>
      </c>
    </row>
    <row r="384" spans="1:15" s="2" customFormat="1" ht="15" customHeight="1" x14ac:dyDescent="0.25">
      <c r="A384" s="12" t="s">
        <v>9</v>
      </c>
      <c r="B384" s="81" t="s">
        <v>95</v>
      </c>
      <c r="C384" s="85" t="s">
        <v>629</v>
      </c>
      <c r="D384" s="81"/>
      <c r="E384" s="81"/>
      <c r="F384" s="13">
        <v>1</v>
      </c>
      <c r="G384" s="13"/>
      <c r="H384" s="13"/>
      <c r="I384" s="13"/>
      <c r="J384" s="13"/>
      <c r="K384" s="13"/>
      <c r="L384" s="13"/>
      <c r="M384" s="13"/>
      <c r="N384" s="13"/>
      <c r="O384" s="16">
        <v>3889.41</v>
      </c>
    </row>
    <row r="385" spans="1:19" s="2" customFormat="1" ht="15" customHeight="1" x14ac:dyDescent="0.25">
      <c r="A385" s="12" t="s">
        <v>9</v>
      </c>
      <c r="B385" s="81" t="s">
        <v>479</v>
      </c>
      <c r="C385" s="85" t="s">
        <v>630</v>
      </c>
      <c r="D385" s="81"/>
      <c r="E385" s="81"/>
      <c r="F385" s="13">
        <v>1</v>
      </c>
      <c r="G385" s="13"/>
      <c r="H385" s="13"/>
      <c r="I385" s="13"/>
      <c r="J385" s="13"/>
      <c r="K385" s="13"/>
      <c r="L385" s="13"/>
      <c r="M385" s="13"/>
      <c r="N385" s="13"/>
      <c r="O385" s="16">
        <v>3889.41</v>
      </c>
    </row>
    <row r="386" spans="1:19" s="26" customFormat="1" x14ac:dyDescent="0.25">
      <c r="A386" s="31" t="s">
        <v>385</v>
      </c>
      <c r="B386" s="32" t="s">
        <v>181</v>
      </c>
      <c r="C386" s="31"/>
      <c r="D386" s="31" t="s">
        <v>11</v>
      </c>
      <c r="E386" s="32" t="s">
        <v>179</v>
      </c>
      <c r="F386" s="31">
        <f>SUM(F387:F389)</f>
        <v>0</v>
      </c>
      <c r="G386" s="31">
        <f t="shared" ref="G386:N386" si="89">SUM(G387:G389)</f>
        <v>0</v>
      </c>
      <c r="H386" s="31">
        <f t="shared" si="89"/>
        <v>2</v>
      </c>
      <c r="I386" s="31">
        <f t="shared" si="89"/>
        <v>0</v>
      </c>
      <c r="J386" s="31">
        <f t="shared" si="89"/>
        <v>0</v>
      </c>
      <c r="K386" s="31">
        <f t="shared" si="89"/>
        <v>0</v>
      </c>
      <c r="L386" s="31">
        <f t="shared" si="89"/>
        <v>0</v>
      </c>
      <c r="M386" s="31">
        <f t="shared" si="89"/>
        <v>0</v>
      </c>
      <c r="N386" s="31">
        <f t="shared" si="89"/>
        <v>0</v>
      </c>
      <c r="O386" s="33">
        <f>SUM(O387:O389)</f>
        <v>7870.12</v>
      </c>
    </row>
    <row r="387" spans="1:19" s="2" customFormat="1" x14ac:dyDescent="0.25">
      <c r="A387" s="13" t="s">
        <v>1</v>
      </c>
      <c r="B387" s="113" t="s">
        <v>90</v>
      </c>
      <c r="C387" s="114"/>
      <c r="D387" s="114"/>
      <c r="E387" s="115"/>
      <c r="F387" s="13"/>
      <c r="G387" s="13"/>
      <c r="H387" s="13"/>
      <c r="I387" s="13"/>
      <c r="J387" s="13"/>
      <c r="K387" s="13"/>
      <c r="L387" s="13"/>
      <c r="M387" s="13"/>
      <c r="N387" s="13"/>
      <c r="O387" s="14"/>
    </row>
    <row r="388" spans="1:19" s="20" customFormat="1" x14ac:dyDescent="0.25">
      <c r="A388" s="12" t="s">
        <v>11</v>
      </c>
      <c r="B388" s="83" t="s">
        <v>406</v>
      </c>
      <c r="C388" s="99" t="s">
        <v>632</v>
      </c>
      <c r="D388" s="83"/>
      <c r="E388" s="83"/>
      <c r="F388" s="35"/>
      <c r="G388" s="35"/>
      <c r="H388" s="35">
        <v>1</v>
      </c>
      <c r="I388" s="35"/>
      <c r="J388" s="35"/>
      <c r="K388" s="35"/>
      <c r="L388" s="35"/>
      <c r="M388" s="35"/>
      <c r="N388" s="35"/>
      <c r="O388" s="16">
        <v>3935.06</v>
      </c>
    </row>
    <row r="389" spans="1:19" s="20" customFormat="1" x14ac:dyDescent="0.25">
      <c r="A389" s="12" t="s">
        <v>11</v>
      </c>
      <c r="B389" s="83" t="s">
        <v>774</v>
      </c>
      <c r="C389" s="99" t="s">
        <v>775</v>
      </c>
      <c r="D389" s="83"/>
      <c r="E389" s="83"/>
      <c r="F389" s="35"/>
      <c r="G389" s="35"/>
      <c r="H389" s="35">
        <v>1</v>
      </c>
      <c r="I389" s="35"/>
      <c r="J389" s="35"/>
      <c r="K389" s="35"/>
      <c r="L389" s="35"/>
      <c r="M389" s="35"/>
      <c r="N389" s="35"/>
      <c r="O389" s="16">
        <v>3935.06</v>
      </c>
    </row>
    <row r="390" spans="1:19" s="20" customFormat="1" x14ac:dyDescent="0.25">
      <c r="A390" s="17"/>
      <c r="B390" s="18"/>
      <c r="C390" s="17"/>
      <c r="D390" s="17"/>
      <c r="E390" s="19" t="s">
        <v>22</v>
      </c>
      <c r="F390" s="9">
        <f>F386+F378</f>
        <v>5</v>
      </c>
      <c r="G390" s="9">
        <f t="shared" ref="G390:O390" si="90">G386+G378</f>
        <v>0</v>
      </c>
      <c r="H390" s="9">
        <f t="shared" si="90"/>
        <v>2</v>
      </c>
      <c r="I390" s="9">
        <f t="shared" si="90"/>
        <v>1</v>
      </c>
      <c r="J390" s="9">
        <f t="shared" si="90"/>
        <v>0</v>
      </c>
      <c r="K390" s="9">
        <f t="shared" si="90"/>
        <v>0</v>
      </c>
      <c r="L390" s="9">
        <f t="shared" si="90"/>
        <v>0</v>
      </c>
      <c r="M390" s="9">
        <f t="shared" si="90"/>
        <v>0</v>
      </c>
      <c r="N390" s="9">
        <f t="shared" si="90"/>
        <v>0</v>
      </c>
      <c r="O390" s="10">
        <f t="shared" si="90"/>
        <v>31279.629999999997</v>
      </c>
    </row>
    <row r="391" spans="1:19" s="2" customFormat="1" ht="15" customHeight="1" x14ac:dyDescent="0.25">
      <c r="A391" s="124" t="s">
        <v>236</v>
      </c>
      <c r="B391" s="124"/>
      <c r="C391" s="124"/>
      <c r="D391" s="124"/>
      <c r="E391" s="124"/>
      <c r="F391" s="124"/>
      <c r="G391" s="124"/>
      <c r="H391" s="124"/>
      <c r="I391" s="124"/>
      <c r="J391" s="124"/>
      <c r="K391" s="124"/>
      <c r="L391" s="124"/>
      <c r="M391" s="124"/>
      <c r="N391" s="124"/>
      <c r="O391" s="124"/>
    </row>
    <row r="392" spans="1:19" s="2" customFormat="1" ht="15" customHeight="1" x14ac:dyDescent="0.25">
      <c r="A392" s="21" t="s">
        <v>237</v>
      </c>
      <c r="B392" s="22" t="s">
        <v>281</v>
      </c>
      <c r="C392" s="21"/>
      <c r="D392" s="21" t="s">
        <v>11</v>
      </c>
      <c r="E392" s="22" t="s">
        <v>238</v>
      </c>
      <c r="F392" s="21">
        <f>SUM(F393:F395)</f>
        <v>0</v>
      </c>
      <c r="G392" s="21">
        <f t="shared" ref="G392:N392" si="91">SUM(G393:G395)</f>
        <v>0</v>
      </c>
      <c r="H392" s="21">
        <f t="shared" si="91"/>
        <v>2</v>
      </c>
      <c r="I392" s="21">
        <f t="shared" si="91"/>
        <v>0</v>
      </c>
      <c r="J392" s="21">
        <f t="shared" si="91"/>
        <v>0</v>
      </c>
      <c r="K392" s="21">
        <f t="shared" si="91"/>
        <v>0</v>
      </c>
      <c r="L392" s="21">
        <f t="shared" si="91"/>
        <v>0</v>
      </c>
      <c r="M392" s="21">
        <f t="shared" si="91"/>
        <v>0</v>
      </c>
      <c r="N392" s="21">
        <f t="shared" si="91"/>
        <v>0</v>
      </c>
      <c r="O392" s="23">
        <f>SUM(O393:O395)</f>
        <v>7870.12</v>
      </c>
    </row>
    <row r="393" spans="1:19" s="2" customFormat="1" ht="15" customHeight="1" x14ac:dyDescent="0.25">
      <c r="A393" s="13" t="s">
        <v>1</v>
      </c>
      <c r="B393" s="113" t="s">
        <v>90</v>
      </c>
      <c r="C393" s="114"/>
      <c r="D393" s="114"/>
      <c r="E393" s="115"/>
      <c r="F393" s="13"/>
      <c r="G393" s="13"/>
      <c r="H393" s="13"/>
      <c r="I393" s="13"/>
      <c r="J393" s="13"/>
      <c r="K393" s="13"/>
      <c r="L393" s="13"/>
      <c r="M393" s="13"/>
      <c r="N393" s="13"/>
      <c r="O393" s="16"/>
    </row>
    <row r="394" spans="1:19" s="2" customFormat="1" ht="15" customHeight="1" x14ac:dyDescent="0.25">
      <c r="A394" s="12" t="s">
        <v>11</v>
      </c>
      <c r="B394" s="81" t="s">
        <v>359</v>
      </c>
      <c r="C394" s="85" t="s">
        <v>633</v>
      </c>
      <c r="D394" s="81"/>
      <c r="E394" s="81"/>
      <c r="F394" s="13"/>
      <c r="G394" s="13"/>
      <c r="H394" s="13">
        <v>1</v>
      </c>
      <c r="I394" s="13"/>
      <c r="J394" s="13"/>
      <c r="K394" s="13"/>
      <c r="L394" s="13"/>
      <c r="M394" s="13"/>
      <c r="N394" s="13"/>
      <c r="O394" s="16">
        <v>3935.06</v>
      </c>
    </row>
    <row r="395" spans="1:19" s="2" customFormat="1" ht="15" customHeight="1" x14ac:dyDescent="0.25">
      <c r="A395" s="12" t="s">
        <v>11</v>
      </c>
      <c r="B395" s="81" t="s">
        <v>239</v>
      </c>
      <c r="C395" s="85" t="s">
        <v>634</v>
      </c>
      <c r="D395" s="81"/>
      <c r="E395" s="81"/>
      <c r="F395" s="13"/>
      <c r="G395" s="13"/>
      <c r="H395" s="13">
        <v>1</v>
      </c>
      <c r="I395" s="13"/>
      <c r="J395" s="13"/>
      <c r="K395" s="13"/>
      <c r="L395" s="13"/>
      <c r="M395" s="13"/>
      <c r="N395" s="13"/>
      <c r="O395" s="16">
        <v>3935.06</v>
      </c>
    </row>
    <row r="396" spans="1:19" s="2" customFormat="1" ht="15" customHeight="1" x14ac:dyDescent="0.25">
      <c r="A396" s="21" t="s">
        <v>241</v>
      </c>
      <c r="B396" s="22" t="s">
        <v>428</v>
      </c>
      <c r="C396" s="21"/>
      <c r="D396" s="21" t="s">
        <v>11</v>
      </c>
      <c r="E396" s="22" t="s">
        <v>429</v>
      </c>
      <c r="F396" s="21">
        <f>SUM(F397:F403)</f>
        <v>0</v>
      </c>
      <c r="G396" s="21">
        <f t="shared" ref="G396:N396" si="92">SUM(G397:G403)</f>
        <v>0</v>
      </c>
      <c r="H396" s="21">
        <f>SUM(H397:H403)</f>
        <v>6</v>
      </c>
      <c r="I396" s="21">
        <f t="shared" si="92"/>
        <v>0</v>
      </c>
      <c r="J396" s="21">
        <f t="shared" si="92"/>
        <v>0</v>
      </c>
      <c r="K396" s="21">
        <f t="shared" si="92"/>
        <v>0</v>
      </c>
      <c r="L396" s="21">
        <f t="shared" si="92"/>
        <v>0</v>
      </c>
      <c r="M396" s="21">
        <f t="shared" si="92"/>
        <v>0</v>
      </c>
      <c r="N396" s="21">
        <f t="shared" si="92"/>
        <v>0</v>
      </c>
      <c r="O396" s="25">
        <f>SUM(O397:O403)</f>
        <v>23610.36</v>
      </c>
    </row>
    <row r="397" spans="1:19" s="2" customFormat="1" ht="15" customHeight="1" x14ac:dyDescent="0.25">
      <c r="A397" s="13" t="s">
        <v>1</v>
      </c>
      <c r="B397" s="113" t="s">
        <v>90</v>
      </c>
      <c r="C397" s="114"/>
      <c r="D397" s="114"/>
      <c r="E397" s="115"/>
      <c r="F397" s="13"/>
      <c r="G397" s="13"/>
      <c r="H397" s="13"/>
      <c r="I397" s="13"/>
      <c r="J397" s="13"/>
      <c r="K397" s="13"/>
      <c r="L397" s="13"/>
      <c r="M397" s="13"/>
      <c r="N397" s="13"/>
      <c r="O397" s="16"/>
    </row>
    <row r="398" spans="1:19" s="2" customFormat="1" ht="15" customHeight="1" x14ac:dyDescent="0.25">
      <c r="A398" s="12" t="s">
        <v>11</v>
      </c>
      <c r="B398" s="81" t="s">
        <v>240</v>
      </c>
      <c r="C398" s="85" t="s">
        <v>635</v>
      </c>
      <c r="D398" s="81"/>
      <c r="E398" s="81"/>
      <c r="F398" s="13"/>
      <c r="G398" s="13"/>
      <c r="H398" s="13">
        <v>1</v>
      </c>
      <c r="I398" s="13"/>
      <c r="J398" s="13"/>
      <c r="K398" s="13"/>
      <c r="L398" s="13"/>
      <c r="M398" s="13"/>
      <c r="N398" s="13"/>
      <c r="O398" s="16">
        <v>3935.06</v>
      </c>
    </row>
    <row r="399" spans="1:19" s="2" customFormat="1" ht="15" customHeight="1" x14ac:dyDescent="0.25">
      <c r="A399" s="12" t="s">
        <v>11</v>
      </c>
      <c r="B399" s="81" t="s">
        <v>679</v>
      </c>
      <c r="C399" s="85" t="s">
        <v>680</v>
      </c>
      <c r="D399" s="81"/>
      <c r="E399" s="81"/>
      <c r="F399" s="13"/>
      <c r="G399" s="13"/>
      <c r="H399" s="13">
        <v>1</v>
      </c>
      <c r="I399" s="13"/>
      <c r="J399" s="13"/>
      <c r="K399" s="13"/>
      <c r="L399" s="13"/>
      <c r="M399" s="13"/>
      <c r="N399" s="13"/>
      <c r="O399" s="16">
        <v>3935.06</v>
      </c>
    </row>
    <row r="400" spans="1:19" s="2" customFormat="1" ht="15" customHeight="1" x14ac:dyDescent="0.25">
      <c r="A400" s="12" t="s">
        <v>11</v>
      </c>
      <c r="B400" s="81" t="s">
        <v>752</v>
      </c>
      <c r="C400" s="85" t="s">
        <v>753</v>
      </c>
      <c r="D400" s="86"/>
      <c r="E400" s="86"/>
      <c r="F400" s="13"/>
      <c r="G400" s="13"/>
      <c r="H400" s="13">
        <v>1</v>
      </c>
      <c r="I400" s="13"/>
      <c r="J400" s="13"/>
      <c r="K400" s="13"/>
      <c r="L400" s="13"/>
      <c r="M400" s="13"/>
      <c r="N400" s="13"/>
      <c r="O400" s="16">
        <v>3935.06</v>
      </c>
      <c r="Q400" s="41"/>
      <c r="R400" s="41"/>
      <c r="S400" s="41"/>
    </row>
    <row r="401" spans="1:19" s="2" customFormat="1" ht="15" customHeight="1" x14ac:dyDescent="0.25">
      <c r="A401" s="12" t="s">
        <v>11</v>
      </c>
      <c r="B401" s="81" t="s">
        <v>483</v>
      </c>
      <c r="C401" s="85" t="s">
        <v>636</v>
      </c>
      <c r="D401" s="81"/>
      <c r="E401" s="81"/>
      <c r="F401" s="13"/>
      <c r="G401" s="13"/>
      <c r="H401" s="13">
        <v>1</v>
      </c>
      <c r="I401" s="13"/>
      <c r="J401" s="13"/>
      <c r="K401" s="13"/>
      <c r="L401" s="13"/>
      <c r="M401" s="13"/>
      <c r="N401" s="13"/>
      <c r="O401" s="16">
        <v>3935.06</v>
      </c>
      <c r="Q401" s="111"/>
      <c r="R401" s="112"/>
      <c r="S401" s="41"/>
    </row>
    <row r="402" spans="1:19" s="2" customFormat="1" ht="15" customHeight="1" x14ac:dyDescent="0.25">
      <c r="A402" s="12" t="s">
        <v>11</v>
      </c>
      <c r="B402" s="86" t="s">
        <v>409</v>
      </c>
      <c r="C402" s="85" t="s">
        <v>637</v>
      </c>
      <c r="D402" s="86"/>
      <c r="E402" s="86"/>
      <c r="F402" s="13"/>
      <c r="G402" s="13"/>
      <c r="H402" s="13">
        <v>1</v>
      </c>
      <c r="I402" s="13"/>
      <c r="J402" s="13"/>
      <c r="K402" s="13"/>
      <c r="L402" s="13"/>
      <c r="M402" s="13"/>
      <c r="N402" s="13"/>
      <c r="O402" s="16">
        <v>3935.06</v>
      </c>
      <c r="Q402" s="41"/>
      <c r="R402" s="41"/>
      <c r="S402" s="41"/>
    </row>
    <row r="403" spans="1:19" s="2" customFormat="1" ht="15" customHeight="1" x14ac:dyDescent="0.25">
      <c r="A403" s="12" t="s">
        <v>11</v>
      </c>
      <c r="B403" s="81" t="s">
        <v>242</v>
      </c>
      <c r="C403" s="85" t="s">
        <v>599</v>
      </c>
      <c r="D403" s="81"/>
      <c r="E403" s="81"/>
      <c r="F403" s="13"/>
      <c r="G403" s="13"/>
      <c r="H403" s="13">
        <v>1</v>
      </c>
      <c r="I403" s="13"/>
      <c r="J403" s="13"/>
      <c r="K403" s="13"/>
      <c r="L403" s="13"/>
      <c r="M403" s="13"/>
      <c r="N403" s="13"/>
      <c r="O403" s="16">
        <v>3935.06</v>
      </c>
      <c r="Q403" s="41"/>
      <c r="R403" s="41"/>
      <c r="S403" s="41"/>
    </row>
    <row r="404" spans="1:19" s="2" customFormat="1" ht="15" customHeight="1" x14ac:dyDescent="0.25">
      <c r="A404" s="21" t="s">
        <v>243</v>
      </c>
      <c r="B404" s="22" t="s">
        <v>282</v>
      </c>
      <c r="C404" s="21"/>
      <c r="D404" s="21" t="s">
        <v>11</v>
      </c>
      <c r="E404" s="22" t="s">
        <v>244</v>
      </c>
      <c r="F404" s="21">
        <f>SUM(F405:F406)</f>
        <v>0</v>
      </c>
      <c r="G404" s="21">
        <f t="shared" ref="G404:N404" si="93">SUM(G405:G406)</f>
        <v>0</v>
      </c>
      <c r="H404" s="21">
        <f t="shared" si="93"/>
        <v>1</v>
      </c>
      <c r="I404" s="21">
        <f t="shared" si="93"/>
        <v>0</v>
      </c>
      <c r="J404" s="21">
        <f t="shared" si="93"/>
        <v>0</v>
      </c>
      <c r="K404" s="21">
        <f t="shared" si="93"/>
        <v>0</v>
      </c>
      <c r="L404" s="21">
        <f t="shared" si="93"/>
        <v>0</v>
      </c>
      <c r="M404" s="21">
        <f t="shared" si="93"/>
        <v>0</v>
      </c>
      <c r="N404" s="21">
        <f t="shared" si="93"/>
        <v>0</v>
      </c>
      <c r="O404" s="23">
        <f>SUM(O405:O406)</f>
        <v>3935.06</v>
      </c>
      <c r="Q404" s="41"/>
      <c r="R404" s="41"/>
      <c r="S404" s="41"/>
    </row>
    <row r="405" spans="1:19" s="2" customFormat="1" ht="15" customHeight="1" x14ac:dyDescent="0.25">
      <c r="A405" s="13" t="s">
        <v>1</v>
      </c>
      <c r="B405" s="92" t="s">
        <v>90</v>
      </c>
      <c r="C405" s="106"/>
      <c r="D405" s="93"/>
      <c r="E405" s="94"/>
      <c r="F405" s="13"/>
      <c r="G405" s="13"/>
      <c r="H405" s="13"/>
      <c r="I405" s="13"/>
      <c r="J405" s="13"/>
      <c r="K405" s="13"/>
      <c r="L405" s="13"/>
      <c r="M405" s="13"/>
      <c r="N405" s="13"/>
      <c r="O405" s="16"/>
    </row>
    <row r="406" spans="1:19" s="2" customFormat="1" ht="15" customHeight="1" x14ac:dyDescent="0.25">
      <c r="A406" s="12" t="s">
        <v>11</v>
      </c>
      <c r="B406" s="48" t="s">
        <v>792</v>
      </c>
      <c r="C406" s="85" t="s">
        <v>793</v>
      </c>
      <c r="D406" s="81"/>
      <c r="E406" s="81"/>
      <c r="F406" s="13"/>
      <c r="G406" s="13"/>
      <c r="H406" s="13">
        <v>1</v>
      </c>
      <c r="I406" s="13"/>
      <c r="J406" s="13"/>
      <c r="K406" s="13"/>
      <c r="L406" s="13"/>
      <c r="M406" s="13"/>
      <c r="N406" s="13"/>
      <c r="O406" s="16">
        <v>3935.06</v>
      </c>
    </row>
    <row r="407" spans="1:19" s="2" customFormat="1" ht="15" customHeight="1" x14ac:dyDescent="0.25">
      <c r="A407" s="21" t="s">
        <v>245</v>
      </c>
      <c r="B407" s="22" t="s">
        <v>283</v>
      </c>
      <c r="C407" s="21"/>
      <c r="D407" s="21" t="s">
        <v>11</v>
      </c>
      <c r="E407" s="22" t="s">
        <v>246</v>
      </c>
      <c r="F407" s="21">
        <f>SUM(F408:F409)</f>
        <v>0</v>
      </c>
      <c r="G407" s="21">
        <f t="shared" ref="G407:M407" si="94">SUM(G408:G409)</f>
        <v>0</v>
      </c>
      <c r="H407" s="21">
        <f t="shared" si="94"/>
        <v>1</v>
      </c>
      <c r="I407" s="21">
        <f t="shared" si="94"/>
        <v>0</v>
      </c>
      <c r="J407" s="21">
        <f t="shared" si="94"/>
        <v>0</v>
      </c>
      <c r="K407" s="21">
        <f t="shared" si="94"/>
        <v>0</v>
      </c>
      <c r="L407" s="21">
        <f t="shared" si="94"/>
        <v>0</v>
      </c>
      <c r="M407" s="21">
        <f t="shared" si="94"/>
        <v>0</v>
      </c>
      <c r="N407" s="21">
        <f t="shared" ref="N407" si="95">SUM(N408:N409)</f>
        <v>0</v>
      </c>
      <c r="O407" s="23">
        <f>SUM(O408:O409)</f>
        <v>3935.06</v>
      </c>
    </row>
    <row r="408" spans="1:19" s="2" customFormat="1" ht="15" customHeight="1" x14ac:dyDescent="0.25">
      <c r="A408" s="13" t="s">
        <v>1</v>
      </c>
      <c r="B408" s="113" t="s">
        <v>90</v>
      </c>
      <c r="C408" s="114"/>
      <c r="D408" s="114"/>
      <c r="E408" s="115"/>
      <c r="F408" s="13"/>
      <c r="G408" s="13"/>
      <c r="H408" s="13"/>
      <c r="I408" s="13"/>
      <c r="J408" s="13"/>
      <c r="K408" s="13"/>
      <c r="L408" s="13"/>
      <c r="M408" s="13"/>
      <c r="N408" s="13"/>
      <c r="O408" s="16"/>
    </row>
    <row r="409" spans="1:19" s="2" customFormat="1" ht="15" customHeight="1" x14ac:dyDescent="0.25">
      <c r="A409" s="12" t="s">
        <v>11</v>
      </c>
      <c r="B409" s="81" t="s">
        <v>439</v>
      </c>
      <c r="C409" s="85" t="s">
        <v>638</v>
      </c>
      <c r="D409" s="81"/>
      <c r="E409" s="81"/>
      <c r="F409" s="13"/>
      <c r="G409" s="13"/>
      <c r="H409" s="13">
        <v>1</v>
      </c>
      <c r="I409" s="13"/>
      <c r="J409" s="13"/>
      <c r="K409" s="13"/>
      <c r="L409" s="13"/>
      <c r="M409" s="13"/>
      <c r="N409" s="13"/>
      <c r="O409" s="16">
        <v>3935.06</v>
      </c>
    </row>
    <row r="410" spans="1:19" s="2" customFormat="1" ht="15" customHeight="1" x14ac:dyDescent="0.25">
      <c r="A410" s="21" t="s">
        <v>248</v>
      </c>
      <c r="B410" s="22" t="s">
        <v>284</v>
      </c>
      <c r="C410" s="21"/>
      <c r="D410" s="21" t="s">
        <v>11</v>
      </c>
      <c r="E410" s="22" t="s">
        <v>249</v>
      </c>
      <c r="F410" s="21">
        <f t="shared" ref="F410:O410" si="96">SUM(F411:F412)</f>
        <v>0</v>
      </c>
      <c r="G410" s="21">
        <f t="shared" si="96"/>
        <v>0</v>
      </c>
      <c r="H410" s="21">
        <f t="shared" si="96"/>
        <v>1</v>
      </c>
      <c r="I410" s="21">
        <f t="shared" si="96"/>
        <v>0</v>
      </c>
      <c r="J410" s="21">
        <f t="shared" si="96"/>
        <v>0</v>
      </c>
      <c r="K410" s="21">
        <f t="shared" si="96"/>
        <v>0</v>
      </c>
      <c r="L410" s="21">
        <f t="shared" si="96"/>
        <v>0</v>
      </c>
      <c r="M410" s="21">
        <f t="shared" si="96"/>
        <v>0</v>
      </c>
      <c r="N410" s="21">
        <f t="shared" si="96"/>
        <v>0</v>
      </c>
      <c r="O410" s="23">
        <f t="shared" si="96"/>
        <v>3935.06</v>
      </c>
    </row>
    <row r="411" spans="1:19" s="2" customFormat="1" ht="15" customHeight="1" x14ac:dyDescent="0.25">
      <c r="A411" s="13" t="s">
        <v>1</v>
      </c>
      <c r="B411" s="113" t="s">
        <v>90</v>
      </c>
      <c r="C411" s="114"/>
      <c r="D411" s="114"/>
      <c r="E411" s="115"/>
      <c r="F411" s="13"/>
      <c r="G411" s="13"/>
      <c r="H411" s="13"/>
      <c r="I411" s="13"/>
      <c r="J411" s="13"/>
      <c r="K411" s="13"/>
      <c r="L411" s="13"/>
      <c r="M411" s="13"/>
      <c r="N411" s="13"/>
      <c r="O411" s="16"/>
    </row>
    <row r="412" spans="1:19" s="2" customFormat="1" ht="15" customHeight="1" x14ac:dyDescent="0.25">
      <c r="A412" s="12" t="s">
        <v>11</v>
      </c>
      <c r="B412" s="81" t="s">
        <v>490</v>
      </c>
      <c r="C412" s="85" t="s">
        <v>639</v>
      </c>
      <c r="D412" s="81"/>
      <c r="E412" s="81"/>
      <c r="F412" s="13"/>
      <c r="G412" s="13"/>
      <c r="H412" s="13">
        <v>1</v>
      </c>
      <c r="I412" s="13"/>
      <c r="J412" s="13"/>
      <c r="K412" s="13"/>
      <c r="L412" s="13"/>
      <c r="M412" s="13"/>
      <c r="N412" s="13"/>
      <c r="O412" s="16">
        <v>3935.06</v>
      </c>
    </row>
    <row r="413" spans="1:19" s="2" customFormat="1" ht="15" customHeight="1" x14ac:dyDescent="0.25">
      <c r="A413" s="21" t="s">
        <v>250</v>
      </c>
      <c r="B413" s="22" t="s">
        <v>285</v>
      </c>
      <c r="C413" s="21"/>
      <c r="D413" s="21" t="s">
        <v>11</v>
      </c>
      <c r="E413" s="22" t="s">
        <v>251</v>
      </c>
      <c r="F413" s="21">
        <f>SUM(F414:F415)</f>
        <v>0</v>
      </c>
      <c r="G413" s="21">
        <f t="shared" ref="G413:N413" si="97">SUM(G414:G415)</f>
        <v>0</v>
      </c>
      <c r="H413" s="21">
        <f t="shared" si="97"/>
        <v>1</v>
      </c>
      <c r="I413" s="21">
        <f t="shared" si="97"/>
        <v>0</v>
      </c>
      <c r="J413" s="21">
        <f t="shared" si="97"/>
        <v>0</v>
      </c>
      <c r="K413" s="21">
        <f t="shared" si="97"/>
        <v>0</v>
      </c>
      <c r="L413" s="21">
        <f t="shared" si="97"/>
        <v>0</v>
      </c>
      <c r="M413" s="21">
        <f t="shared" si="97"/>
        <v>0</v>
      </c>
      <c r="N413" s="21">
        <f t="shared" si="97"/>
        <v>0</v>
      </c>
      <c r="O413" s="23">
        <f>SUM(O414:O415)</f>
        <v>3935.06</v>
      </c>
    </row>
    <row r="414" spans="1:19" s="2" customFormat="1" ht="15" customHeight="1" x14ac:dyDescent="0.25">
      <c r="A414" s="13" t="s">
        <v>1</v>
      </c>
      <c r="B414" s="113" t="s">
        <v>90</v>
      </c>
      <c r="C414" s="114"/>
      <c r="D414" s="114"/>
      <c r="E414" s="115"/>
      <c r="F414" s="13"/>
      <c r="G414" s="13"/>
      <c r="H414" s="13"/>
      <c r="I414" s="13"/>
      <c r="J414" s="13"/>
      <c r="K414" s="13"/>
      <c r="L414" s="13"/>
      <c r="M414" s="13"/>
      <c r="N414" s="13"/>
      <c r="O414" s="16"/>
    </row>
    <row r="415" spans="1:19" s="2" customFormat="1" ht="15" customHeight="1" x14ac:dyDescent="0.25">
      <c r="A415" s="12" t="s">
        <v>11</v>
      </c>
      <c r="B415" s="81" t="s">
        <v>247</v>
      </c>
      <c r="C415" s="85" t="s">
        <v>640</v>
      </c>
      <c r="D415" s="81"/>
      <c r="E415" s="81"/>
      <c r="F415" s="13"/>
      <c r="G415" s="13"/>
      <c r="H415" s="13">
        <v>1</v>
      </c>
      <c r="I415" s="13"/>
      <c r="J415" s="13"/>
      <c r="K415" s="13"/>
      <c r="L415" s="13"/>
      <c r="M415" s="13"/>
      <c r="N415" s="13"/>
      <c r="O415" s="16">
        <v>3935.06</v>
      </c>
    </row>
    <row r="416" spans="1:19" s="2" customFormat="1" ht="15" customHeight="1" x14ac:dyDescent="0.25">
      <c r="A416" s="21" t="s">
        <v>253</v>
      </c>
      <c r="B416" s="22" t="s">
        <v>286</v>
      </c>
      <c r="C416" s="21"/>
      <c r="D416" s="21" t="s">
        <v>11</v>
      </c>
      <c r="E416" s="22" t="s">
        <v>252</v>
      </c>
      <c r="F416" s="21">
        <f>SUM(F417:F418)</f>
        <v>0</v>
      </c>
      <c r="G416" s="21">
        <f t="shared" ref="G416:M416" si="98">SUM(G417:G418)</f>
        <v>0</v>
      </c>
      <c r="H416" s="21">
        <f t="shared" si="98"/>
        <v>1</v>
      </c>
      <c r="I416" s="21">
        <f t="shared" si="98"/>
        <v>0</v>
      </c>
      <c r="J416" s="21">
        <f t="shared" si="98"/>
        <v>0</v>
      </c>
      <c r="K416" s="21">
        <f t="shared" si="98"/>
        <v>0</v>
      </c>
      <c r="L416" s="21">
        <f t="shared" si="98"/>
        <v>0</v>
      </c>
      <c r="M416" s="21">
        <f t="shared" si="98"/>
        <v>0</v>
      </c>
      <c r="N416" s="21">
        <f t="shared" ref="N416" si="99">SUM(N417:N418)</f>
        <v>0</v>
      </c>
      <c r="O416" s="23">
        <f>SUM(O417:O418)</f>
        <v>3935.06</v>
      </c>
    </row>
    <row r="417" spans="1:15" s="2" customFormat="1" ht="15" customHeight="1" x14ac:dyDescent="0.25">
      <c r="A417" s="13" t="s">
        <v>1</v>
      </c>
      <c r="B417" s="113" t="s">
        <v>90</v>
      </c>
      <c r="C417" s="114"/>
      <c r="D417" s="114"/>
      <c r="E417" s="115"/>
      <c r="F417" s="13"/>
      <c r="G417" s="13"/>
      <c r="H417" s="13"/>
      <c r="I417" s="13"/>
      <c r="J417" s="13"/>
      <c r="K417" s="13"/>
      <c r="L417" s="13"/>
      <c r="M417" s="13"/>
      <c r="N417" s="13"/>
      <c r="O417" s="16"/>
    </row>
    <row r="418" spans="1:15" s="2" customFormat="1" ht="15" customHeight="1" x14ac:dyDescent="0.25">
      <c r="A418" s="12" t="s">
        <v>11</v>
      </c>
      <c r="B418" s="2" t="s">
        <v>698</v>
      </c>
      <c r="C418" s="85" t="s">
        <v>699</v>
      </c>
      <c r="D418" s="81"/>
      <c r="E418" s="81"/>
      <c r="F418" s="13"/>
      <c r="G418" s="13"/>
      <c r="H418" s="13">
        <v>1</v>
      </c>
      <c r="I418" s="13"/>
      <c r="J418" s="13"/>
      <c r="K418" s="13"/>
      <c r="L418" s="13"/>
      <c r="M418" s="13"/>
      <c r="N418" s="13"/>
      <c r="O418" s="16">
        <v>3935.06</v>
      </c>
    </row>
    <row r="419" spans="1:15" s="2" customFormat="1" ht="15" customHeight="1" x14ac:dyDescent="0.25">
      <c r="A419" s="21" t="s">
        <v>254</v>
      </c>
      <c r="B419" s="22" t="s">
        <v>287</v>
      </c>
      <c r="C419" s="21"/>
      <c r="D419" s="21" t="s">
        <v>11</v>
      </c>
      <c r="E419" s="22" t="s">
        <v>255</v>
      </c>
      <c r="F419" s="21">
        <f t="shared" ref="F419:N419" si="100">SUM(F420:F423)</f>
        <v>0</v>
      </c>
      <c r="G419" s="21">
        <f t="shared" si="100"/>
        <v>0</v>
      </c>
      <c r="H419" s="21">
        <f t="shared" si="100"/>
        <v>3</v>
      </c>
      <c r="I419" s="21">
        <f t="shared" si="100"/>
        <v>0</v>
      </c>
      <c r="J419" s="21">
        <f t="shared" si="100"/>
        <v>0</v>
      </c>
      <c r="K419" s="21">
        <f t="shared" si="100"/>
        <v>0</v>
      </c>
      <c r="L419" s="21">
        <f t="shared" si="100"/>
        <v>0</v>
      </c>
      <c r="M419" s="21">
        <f t="shared" si="100"/>
        <v>0</v>
      </c>
      <c r="N419" s="21">
        <f t="shared" si="100"/>
        <v>0</v>
      </c>
      <c r="O419" s="25">
        <f>SUM(O420:O423)</f>
        <v>11805.18</v>
      </c>
    </row>
    <row r="420" spans="1:15" s="2" customFormat="1" ht="15" customHeight="1" x14ac:dyDescent="0.25">
      <c r="A420" s="13" t="s">
        <v>1</v>
      </c>
      <c r="B420" s="113" t="s">
        <v>90</v>
      </c>
      <c r="C420" s="114"/>
      <c r="D420" s="114"/>
      <c r="E420" s="115"/>
      <c r="F420" s="13"/>
      <c r="G420" s="13"/>
      <c r="H420" s="13"/>
      <c r="I420" s="13"/>
      <c r="J420" s="13"/>
      <c r="K420" s="13"/>
      <c r="L420" s="13"/>
      <c r="M420" s="13"/>
      <c r="N420" s="13"/>
      <c r="O420" s="16"/>
    </row>
    <row r="421" spans="1:15" s="2" customFormat="1" ht="15" customHeight="1" x14ac:dyDescent="0.25">
      <c r="A421" s="12" t="s">
        <v>11</v>
      </c>
      <c r="B421" s="81" t="s">
        <v>474</v>
      </c>
      <c r="C421" s="85" t="s">
        <v>641</v>
      </c>
      <c r="D421" s="81"/>
      <c r="E421" s="81"/>
      <c r="F421" s="13"/>
      <c r="G421" s="13"/>
      <c r="H421" s="13">
        <v>1</v>
      </c>
      <c r="I421" s="13"/>
      <c r="J421" s="13"/>
      <c r="K421" s="13"/>
      <c r="L421" s="13"/>
      <c r="M421" s="13"/>
      <c r="N421" s="13"/>
      <c r="O421" s="16">
        <v>3935.06</v>
      </c>
    </row>
    <row r="422" spans="1:15" s="2" customFormat="1" ht="15" customHeight="1" x14ac:dyDescent="0.25">
      <c r="A422" s="12" t="s">
        <v>11</v>
      </c>
      <c r="B422" s="81" t="s">
        <v>667</v>
      </c>
      <c r="C422" s="85" t="s">
        <v>668</v>
      </c>
      <c r="D422" s="81"/>
      <c r="E422" s="81"/>
      <c r="F422" s="13"/>
      <c r="G422" s="13"/>
      <c r="H422" s="13">
        <v>1</v>
      </c>
      <c r="I422" s="13"/>
      <c r="J422" s="13"/>
      <c r="K422" s="13"/>
      <c r="L422" s="13"/>
      <c r="M422" s="13"/>
      <c r="N422" s="13"/>
      <c r="O422" s="16">
        <v>3935.06</v>
      </c>
    </row>
    <row r="423" spans="1:15" s="2" customFormat="1" ht="15" customHeight="1" x14ac:dyDescent="0.25">
      <c r="A423" s="12" t="s">
        <v>11</v>
      </c>
      <c r="B423" s="81" t="s">
        <v>459</v>
      </c>
      <c r="C423" s="85" t="s">
        <v>642</v>
      </c>
      <c r="D423" s="81"/>
      <c r="E423" s="81"/>
      <c r="F423" s="13"/>
      <c r="G423" s="13"/>
      <c r="H423" s="13">
        <v>1</v>
      </c>
      <c r="I423" s="13"/>
      <c r="J423" s="13"/>
      <c r="K423" s="13"/>
      <c r="L423" s="13"/>
      <c r="M423" s="13"/>
      <c r="N423" s="13"/>
      <c r="O423" s="16">
        <v>3935.06</v>
      </c>
    </row>
    <row r="424" spans="1:15" s="2" customFormat="1" ht="15" customHeight="1" x14ac:dyDescent="0.25">
      <c r="A424" s="21" t="s">
        <v>292</v>
      </c>
      <c r="B424" s="22" t="s">
        <v>288</v>
      </c>
      <c r="C424" s="21"/>
      <c r="D424" s="21" t="s">
        <v>11</v>
      </c>
      <c r="E424" s="22" t="s">
        <v>256</v>
      </c>
      <c r="F424" s="21">
        <f>SUM(F425:F426)</f>
        <v>0</v>
      </c>
      <c r="G424" s="21">
        <f t="shared" ref="G424:M424" si="101">SUM(G425:G426)</f>
        <v>0</v>
      </c>
      <c r="H424" s="21">
        <f t="shared" si="101"/>
        <v>1</v>
      </c>
      <c r="I424" s="21">
        <f t="shared" si="101"/>
        <v>0</v>
      </c>
      <c r="J424" s="21">
        <f t="shared" si="101"/>
        <v>0</v>
      </c>
      <c r="K424" s="21">
        <f t="shared" si="101"/>
        <v>0</v>
      </c>
      <c r="L424" s="21">
        <f t="shared" si="101"/>
        <v>0</v>
      </c>
      <c r="M424" s="21">
        <f t="shared" si="101"/>
        <v>0</v>
      </c>
      <c r="N424" s="21">
        <f t="shared" ref="N424" si="102">SUM(N425:N426)</f>
        <v>0</v>
      </c>
      <c r="O424" s="23">
        <f>SUM(O425:O426)</f>
        <v>3935.06</v>
      </c>
    </row>
    <row r="425" spans="1:15" s="2" customFormat="1" ht="15" customHeight="1" x14ac:dyDescent="0.25">
      <c r="A425" s="13" t="s">
        <v>1</v>
      </c>
      <c r="B425" s="113" t="s">
        <v>90</v>
      </c>
      <c r="C425" s="114"/>
      <c r="D425" s="114"/>
      <c r="E425" s="115"/>
      <c r="F425" s="13"/>
      <c r="G425" s="13"/>
      <c r="H425" s="13"/>
      <c r="I425" s="13"/>
      <c r="J425" s="13"/>
      <c r="K425" s="13"/>
      <c r="L425" s="13"/>
      <c r="M425" s="13"/>
      <c r="N425" s="13"/>
      <c r="O425" s="16"/>
    </row>
    <row r="426" spans="1:15" s="2" customFormat="1" ht="15" customHeight="1" x14ac:dyDescent="0.25">
      <c r="A426" s="12" t="s">
        <v>11</v>
      </c>
      <c r="B426" s="81" t="s">
        <v>257</v>
      </c>
      <c r="C426" s="85" t="s">
        <v>643</v>
      </c>
      <c r="D426" s="81"/>
      <c r="E426" s="81"/>
      <c r="F426" s="13"/>
      <c r="G426" s="13"/>
      <c r="H426" s="13">
        <v>1</v>
      </c>
      <c r="I426" s="13"/>
      <c r="J426" s="13"/>
      <c r="K426" s="13"/>
      <c r="L426" s="13"/>
      <c r="M426" s="13"/>
      <c r="N426" s="13"/>
      <c r="O426" s="16">
        <v>3935.06</v>
      </c>
    </row>
    <row r="427" spans="1:15" s="2" customFormat="1" ht="15" customHeight="1" x14ac:dyDescent="0.25">
      <c r="A427" s="21" t="s">
        <v>331</v>
      </c>
      <c r="B427" s="22" t="s">
        <v>329</v>
      </c>
      <c r="C427" s="21"/>
      <c r="D427" s="21" t="s">
        <v>11</v>
      </c>
      <c r="E427" s="22" t="s">
        <v>256</v>
      </c>
      <c r="F427" s="21">
        <f t="shared" ref="F427:N427" si="103">SUM(F428:F429)</f>
        <v>0</v>
      </c>
      <c r="G427" s="21">
        <f t="shared" si="103"/>
        <v>0</v>
      </c>
      <c r="H427" s="21">
        <f>SUM(H428:H429)</f>
        <v>1</v>
      </c>
      <c r="I427" s="21">
        <f t="shared" si="103"/>
        <v>0</v>
      </c>
      <c r="J427" s="21">
        <f t="shared" si="103"/>
        <v>0</v>
      </c>
      <c r="K427" s="21">
        <f t="shared" si="103"/>
        <v>0</v>
      </c>
      <c r="L427" s="21">
        <f t="shared" si="103"/>
        <v>0</v>
      </c>
      <c r="M427" s="21">
        <f t="shared" si="103"/>
        <v>0</v>
      </c>
      <c r="N427" s="21">
        <f t="shared" si="103"/>
        <v>0</v>
      </c>
      <c r="O427" s="23">
        <f>SUM(O428:O429)</f>
        <v>3935.06</v>
      </c>
    </row>
    <row r="428" spans="1:15" s="2" customFormat="1" ht="15" customHeight="1" x14ac:dyDescent="0.25">
      <c r="A428" s="13" t="s">
        <v>1</v>
      </c>
      <c r="B428" s="113" t="s">
        <v>90</v>
      </c>
      <c r="C428" s="114"/>
      <c r="D428" s="114"/>
      <c r="E428" s="115"/>
      <c r="F428" s="13"/>
      <c r="G428" s="13"/>
      <c r="H428" s="13"/>
      <c r="I428" s="13"/>
      <c r="J428" s="13"/>
      <c r="K428" s="13"/>
      <c r="L428" s="13"/>
      <c r="M428" s="13"/>
      <c r="N428" s="13"/>
      <c r="O428" s="16"/>
    </row>
    <row r="429" spans="1:15" s="2" customFormat="1" ht="15" customHeight="1" x14ac:dyDescent="0.25">
      <c r="A429" s="12" t="s">
        <v>11</v>
      </c>
      <c r="B429" s="81" t="s">
        <v>396</v>
      </c>
      <c r="C429" s="85" t="s">
        <v>644</v>
      </c>
      <c r="D429" s="81"/>
      <c r="E429" s="81"/>
      <c r="F429" s="13"/>
      <c r="G429" s="13"/>
      <c r="H429" s="13">
        <v>1</v>
      </c>
      <c r="I429" s="13"/>
      <c r="J429" s="13"/>
      <c r="K429" s="13"/>
      <c r="L429" s="13"/>
      <c r="M429" s="13"/>
      <c r="N429" s="13"/>
      <c r="O429" s="16">
        <v>3935.06</v>
      </c>
    </row>
    <row r="430" spans="1:15" s="2" customFormat="1" ht="15" customHeight="1" x14ac:dyDescent="0.25">
      <c r="A430" s="21" t="s">
        <v>332</v>
      </c>
      <c r="B430" s="22" t="s">
        <v>293</v>
      </c>
      <c r="C430" s="21"/>
      <c r="D430" s="21" t="s">
        <v>11</v>
      </c>
      <c r="E430" s="22" t="s">
        <v>294</v>
      </c>
      <c r="F430" s="21">
        <f t="shared" ref="F430:O430" si="104">SUM(F431:F432)</f>
        <v>0</v>
      </c>
      <c r="G430" s="21">
        <f t="shared" si="104"/>
        <v>0</v>
      </c>
      <c r="H430" s="21">
        <f t="shared" si="104"/>
        <v>1</v>
      </c>
      <c r="I430" s="21">
        <f t="shared" si="104"/>
        <v>0</v>
      </c>
      <c r="J430" s="21">
        <f t="shared" si="104"/>
        <v>0</v>
      </c>
      <c r="K430" s="21">
        <f t="shared" si="104"/>
        <v>0</v>
      </c>
      <c r="L430" s="21">
        <f t="shared" si="104"/>
        <v>0</v>
      </c>
      <c r="M430" s="21">
        <f t="shared" si="104"/>
        <v>0</v>
      </c>
      <c r="N430" s="21">
        <f t="shared" si="104"/>
        <v>0</v>
      </c>
      <c r="O430" s="23">
        <f t="shared" si="104"/>
        <v>3935.06</v>
      </c>
    </row>
    <row r="431" spans="1:15" s="2" customFormat="1" ht="15" customHeight="1" x14ac:dyDescent="0.25">
      <c r="A431" s="13" t="s">
        <v>1</v>
      </c>
      <c r="B431" s="113" t="s">
        <v>90</v>
      </c>
      <c r="C431" s="114"/>
      <c r="D431" s="114"/>
      <c r="E431" s="115"/>
      <c r="F431" s="13"/>
      <c r="G431" s="13"/>
      <c r="H431" s="13"/>
      <c r="I431" s="13"/>
      <c r="J431" s="13"/>
      <c r="K431" s="13"/>
      <c r="L431" s="13"/>
      <c r="M431" s="13"/>
      <c r="N431" s="13"/>
      <c r="O431" s="16"/>
    </row>
    <row r="432" spans="1:15" s="2" customFormat="1" x14ac:dyDescent="0.25">
      <c r="A432" s="12" t="s">
        <v>11</v>
      </c>
      <c r="B432" s="81" t="s">
        <v>710</v>
      </c>
      <c r="C432" s="85" t="s">
        <v>711</v>
      </c>
      <c r="D432" s="81"/>
      <c r="E432" s="81"/>
      <c r="F432" s="13"/>
      <c r="G432" s="13"/>
      <c r="H432" s="13">
        <v>1</v>
      </c>
      <c r="I432" s="13"/>
      <c r="J432" s="13"/>
      <c r="K432" s="13"/>
      <c r="L432" s="13"/>
      <c r="M432" s="13"/>
      <c r="N432" s="13"/>
      <c r="O432" s="16">
        <v>3935.06</v>
      </c>
    </row>
    <row r="433" spans="1:18" s="2" customFormat="1" ht="15" customHeight="1" x14ac:dyDescent="0.25">
      <c r="A433" s="21" t="s">
        <v>440</v>
      </c>
      <c r="B433" s="22" t="s">
        <v>442</v>
      </c>
      <c r="C433" s="21"/>
      <c r="D433" s="21" t="s">
        <v>11</v>
      </c>
      <c r="E433" s="22" t="s">
        <v>443</v>
      </c>
      <c r="F433" s="21">
        <f t="shared" ref="F433:O433" si="105">SUM(F434:F435)</f>
        <v>0</v>
      </c>
      <c r="G433" s="21">
        <f t="shared" si="105"/>
        <v>0</v>
      </c>
      <c r="H433" s="21">
        <f t="shared" si="105"/>
        <v>1</v>
      </c>
      <c r="I433" s="21">
        <f t="shared" si="105"/>
        <v>0</v>
      </c>
      <c r="J433" s="21">
        <f t="shared" si="105"/>
        <v>0</v>
      </c>
      <c r="K433" s="21">
        <f t="shared" si="105"/>
        <v>0</v>
      </c>
      <c r="L433" s="21">
        <f t="shared" si="105"/>
        <v>0</v>
      </c>
      <c r="M433" s="21">
        <f t="shared" si="105"/>
        <v>0</v>
      </c>
      <c r="N433" s="21">
        <f t="shared" si="105"/>
        <v>0</v>
      </c>
      <c r="O433" s="23">
        <f t="shared" si="105"/>
        <v>3935.06</v>
      </c>
    </row>
    <row r="434" spans="1:18" s="2" customFormat="1" ht="15" customHeight="1" x14ac:dyDescent="0.25">
      <c r="A434" s="13" t="s">
        <v>1</v>
      </c>
      <c r="B434" s="113" t="s">
        <v>90</v>
      </c>
      <c r="C434" s="114"/>
      <c r="D434" s="114"/>
      <c r="E434" s="115"/>
      <c r="F434" s="13"/>
      <c r="G434" s="13"/>
      <c r="H434" s="13"/>
      <c r="I434" s="13"/>
      <c r="J434" s="13"/>
      <c r="K434" s="13"/>
      <c r="L434" s="13"/>
      <c r="M434" s="13"/>
      <c r="N434" s="13"/>
      <c r="O434" s="16"/>
    </row>
    <row r="435" spans="1:18" s="2" customFormat="1" x14ac:dyDescent="0.25">
      <c r="A435" s="12" t="s">
        <v>11</v>
      </c>
      <c r="B435" s="81" t="s">
        <v>441</v>
      </c>
      <c r="C435" s="85" t="s">
        <v>645</v>
      </c>
      <c r="D435" s="81"/>
      <c r="E435" s="81"/>
      <c r="F435" s="13"/>
      <c r="G435" s="13"/>
      <c r="H435" s="13">
        <v>1</v>
      </c>
      <c r="I435" s="13"/>
      <c r="J435" s="13"/>
      <c r="K435" s="13"/>
      <c r="L435" s="13"/>
      <c r="M435" s="13"/>
      <c r="N435" s="13"/>
      <c r="O435" s="16">
        <v>3935.06</v>
      </c>
    </row>
    <row r="436" spans="1:18" s="2" customFormat="1" ht="15" customHeight="1" x14ac:dyDescent="0.25">
      <c r="A436" s="21" t="s">
        <v>462</v>
      </c>
      <c r="B436" s="22" t="s">
        <v>739</v>
      </c>
      <c r="C436" s="21"/>
      <c r="D436" s="21" t="s">
        <v>11</v>
      </c>
      <c r="E436" s="22" t="s">
        <v>738</v>
      </c>
      <c r="F436" s="21">
        <f t="shared" ref="F436:O436" si="106">SUM(F437:F438)</f>
        <v>0</v>
      </c>
      <c r="G436" s="21">
        <f t="shared" si="106"/>
        <v>0</v>
      </c>
      <c r="H436" s="21">
        <f t="shared" si="106"/>
        <v>1</v>
      </c>
      <c r="I436" s="21">
        <f t="shared" si="106"/>
        <v>0</v>
      </c>
      <c r="J436" s="21">
        <f t="shared" si="106"/>
        <v>0</v>
      </c>
      <c r="K436" s="21">
        <f t="shared" si="106"/>
        <v>0</v>
      </c>
      <c r="L436" s="21">
        <f t="shared" si="106"/>
        <v>0</v>
      </c>
      <c r="M436" s="21">
        <f t="shared" si="106"/>
        <v>0</v>
      </c>
      <c r="N436" s="21">
        <f t="shared" si="106"/>
        <v>0</v>
      </c>
      <c r="O436" s="23">
        <f t="shared" si="106"/>
        <v>3935.06</v>
      </c>
    </row>
    <row r="437" spans="1:18" s="2" customFormat="1" ht="15" customHeight="1" x14ac:dyDescent="0.25">
      <c r="A437" s="13" t="s">
        <v>1</v>
      </c>
      <c r="B437" s="113" t="s">
        <v>90</v>
      </c>
      <c r="C437" s="114"/>
      <c r="D437" s="114"/>
      <c r="E437" s="115"/>
      <c r="F437" s="13"/>
      <c r="G437" s="13"/>
      <c r="H437" s="13"/>
      <c r="I437" s="13"/>
      <c r="J437" s="13"/>
      <c r="K437" s="13"/>
      <c r="L437" s="13"/>
      <c r="M437" s="13"/>
      <c r="N437" s="13"/>
      <c r="O437" s="16"/>
    </row>
    <row r="438" spans="1:18" s="2" customFormat="1" ht="15" customHeight="1" x14ac:dyDescent="0.25">
      <c r="A438" s="12" t="s">
        <v>11</v>
      </c>
      <c r="B438" s="86" t="s">
        <v>736</v>
      </c>
      <c r="C438" s="85" t="s">
        <v>737</v>
      </c>
      <c r="D438" s="81"/>
      <c r="E438" s="81"/>
      <c r="F438" s="13"/>
      <c r="G438" s="13"/>
      <c r="H438" s="13">
        <v>1</v>
      </c>
      <c r="I438" s="13"/>
      <c r="J438" s="13"/>
      <c r="K438" s="13"/>
      <c r="L438" s="13"/>
      <c r="M438" s="13"/>
      <c r="N438" s="13"/>
      <c r="O438" s="16">
        <v>3935.06</v>
      </c>
    </row>
    <row r="439" spans="1:18" s="2" customFormat="1" ht="15" customHeight="1" x14ac:dyDescent="0.25">
      <c r="A439" s="7"/>
      <c r="B439" s="6"/>
      <c r="C439" s="7"/>
      <c r="D439" s="7"/>
      <c r="E439" s="8" t="s">
        <v>22</v>
      </c>
      <c r="F439" s="9">
        <f>F436+F433+F430+F427+F424+F419+F416+F413+F410+F407+F404+F396+F392</f>
        <v>0</v>
      </c>
      <c r="G439" s="9">
        <f t="shared" ref="G439:N439" si="107">G436+G433+G430+G427+G419+G416+G413+G410+G407+G404+G396+G392</f>
        <v>0</v>
      </c>
      <c r="H439" s="9">
        <f>H436+H433+H430+H427+H424+H419+H416+H413+H410+H407+H404+H396+H392</f>
        <v>21</v>
      </c>
      <c r="I439" s="9">
        <f t="shared" si="107"/>
        <v>0</v>
      </c>
      <c r="J439" s="9">
        <f t="shared" si="107"/>
        <v>0</v>
      </c>
      <c r="K439" s="9">
        <f t="shared" si="107"/>
        <v>0</v>
      </c>
      <c r="L439" s="9">
        <f t="shared" si="107"/>
        <v>0</v>
      </c>
      <c r="M439" s="9">
        <f t="shared" si="107"/>
        <v>0</v>
      </c>
      <c r="N439" s="9">
        <f t="shared" si="107"/>
        <v>0</v>
      </c>
      <c r="O439" s="10">
        <f>O436+O433+O430+O427+O424+O419+O416+O413+O410+O407+O404+O396+O392</f>
        <v>82636.25999999998</v>
      </c>
    </row>
    <row r="440" spans="1:18" s="2" customFormat="1" ht="15" customHeight="1" x14ac:dyDescent="0.25">
      <c r="A440" s="124" t="s">
        <v>289</v>
      </c>
      <c r="B440" s="124"/>
      <c r="C440" s="124"/>
      <c r="D440" s="124"/>
      <c r="E440" s="124"/>
      <c r="F440" s="124"/>
      <c r="G440" s="124"/>
      <c r="H440" s="124"/>
      <c r="I440" s="124"/>
      <c r="J440" s="124"/>
      <c r="K440" s="124"/>
      <c r="L440" s="124"/>
      <c r="M440" s="124"/>
      <c r="N440" s="124"/>
      <c r="O440" s="124"/>
      <c r="R440" s="46"/>
    </row>
    <row r="441" spans="1:18" s="2" customFormat="1" ht="15" customHeight="1" x14ac:dyDescent="0.25">
      <c r="A441" s="65" t="s">
        <v>314</v>
      </c>
      <c r="B441" s="66" t="s">
        <v>290</v>
      </c>
      <c r="C441" s="65"/>
      <c r="D441" s="65" t="s">
        <v>9</v>
      </c>
      <c r="E441" s="66" t="s">
        <v>291</v>
      </c>
      <c r="F441" s="65">
        <f t="shared" ref="F441:O441" si="108">SUM(F442:F445)</f>
        <v>3</v>
      </c>
      <c r="G441" s="65">
        <f t="shared" si="108"/>
        <v>0</v>
      </c>
      <c r="H441" s="65">
        <f t="shared" si="108"/>
        <v>0</v>
      </c>
      <c r="I441" s="65">
        <f t="shared" si="108"/>
        <v>0</v>
      </c>
      <c r="J441" s="65">
        <f t="shared" si="108"/>
        <v>0</v>
      </c>
      <c r="K441" s="65">
        <f t="shared" si="108"/>
        <v>0</v>
      </c>
      <c r="L441" s="65">
        <f t="shared" si="108"/>
        <v>0</v>
      </c>
      <c r="M441" s="65">
        <f t="shared" si="108"/>
        <v>0</v>
      </c>
      <c r="N441" s="65">
        <f t="shared" si="108"/>
        <v>0</v>
      </c>
      <c r="O441" s="67">
        <f t="shared" si="108"/>
        <v>11668.23</v>
      </c>
      <c r="R441" s="46"/>
    </row>
    <row r="442" spans="1:18" s="2" customFormat="1" ht="15" customHeight="1" x14ac:dyDescent="0.25">
      <c r="A442" s="68" t="s">
        <v>1</v>
      </c>
      <c r="B442" s="121" t="s">
        <v>90</v>
      </c>
      <c r="C442" s="122"/>
      <c r="D442" s="122"/>
      <c r="E442" s="123"/>
      <c r="F442" s="68"/>
      <c r="G442" s="68"/>
      <c r="H442" s="68"/>
      <c r="I442" s="68"/>
      <c r="J442" s="68"/>
      <c r="K442" s="68"/>
      <c r="L442" s="68"/>
      <c r="M442" s="68"/>
      <c r="N442" s="68"/>
      <c r="O442" s="69"/>
    </row>
    <row r="443" spans="1:18" s="2" customFormat="1" ht="15" customHeight="1" x14ac:dyDescent="0.25">
      <c r="A443" s="70" t="s">
        <v>9</v>
      </c>
      <c r="B443" s="81" t="s">
        <v>400</v>
      </c>
      <c r="C443" s="85" t="s">
        <v>646</v>
      </c>
      <c r="D443" s="81"/>
      <c r="E443" s="81"/>
      <c r="F443" s="68">
        <v>1</v>
      </c>
      <c r="G443" s="68"/>
      <c r="H443" s="68"/>
      <c r="I443" s="68"/>
      <c r="J443" s="68"/>
      <c r="K443" s="68"/>
      <c r="L443" s="68"/>
      <c r="M443" s="68"/>
      <c r="N443" s="68"/>
      <c r="O443" s="16">
        <v>3889.41</v>
      </c>
    </row>
    <row r="444" spans="1:18" s="2" customFormat="1" ht="15" customHeight="1" x14ac:dyDescent="0.25">
      <c r="A444" s="70" t="s">
        <v>9</v>
      </c>
      <c r="B444" s="81" t="s">
        <v>487</v>
      </c>
      <c r="C444" s="85" t="s">
        <v>647</v>
      </c>
      <c r="D444" s="81"/>
      <c r="E444" s="81"/>
      <c r="F444" s="68">
        <v>1</v>
      </c>
      <c r="G444" s="68"/>
      <c r="H444" s="68"/>
      <c r="I444" s="68"/>
      <c r="J444" s="68"/>
      <c r="K444" s="68"/>
      <c r="L444" s="68"/>
      <c r="M444" s="68"/>
      <c r="N444" s="68"/>
      <c r="O444" s="16">
        <v>3889.41</v>
      </c>
    </row>
    <row r="445" spans="1:18" s="2" customFormat="1" ht="15" customHeight="1" x14ac:dyDescent="0.25">
      <c r="A445" s="70" t="s">
        <v>9</v>
      </c>
      <c r="B445" s="81" t="s">
        <v>392</v>
      </c>
      <c r="C445" s="85" t="s">
        <v>648</v>
      </c>
      <c r="D445" s="81"/>
      <c r="E445" s="81"/>
      <c r="F445" s="68">
        <v>1</v>
      </c>
      <c r="G445" s="68"/>
      <c r="H445" s="68"/>
      <c r="I445" s="68"/>
      <c r="J445" s="68"/>
      <c r="K445" s="68"/>
      <c r="L445" s="68"/>
      <c r="M445" s="68"/>
      <c r="N445" s="68"/>
      <c r="O445" s="16">
        <v>3889.41</v>
      </c>
    </row>
    <row r="446" spans="1:18" s="2" customFormat="1" ht="15" customHeight="1" x14ac:dyDescent="0.25">
      <c r="A446" s="65" t="s">
        <v>346</v>
      </c>
      <c r="B446" s="66" t="s">
        <v>347</v>
      </c>
      <c r="C446" s="65"/>
      <c r="D446" s="65" t="s">
        <v>9</v>
      </c>
      <c r="E446" s="66" t="s">
        <v>348</v>
      </c>
      <c r="F446" s="65">
        <f t="shared" ref="F446:O446" si="109">SUM(F447:F448)</f>
        <v>2</v>
      </c>
      <c r="G446" s="65">
        <f t="shared" si="109"/>
        <v>0</v>
      </c>
      <c r="H446" s="65">
        <f t="shared" si="109"/>
        <v>0</v>
      </c>
      <c r="I446" s="65">
        <f t="shared" si="109"/>
        <v>0</v>
      </c>
      <c r="J446" s="65">
        <f t="shared" si="109"/>
        <v>0</v>
      </c>
      <c r="K446" s="65">
        <f t="shared" si="109"/>
        <v>0</v>
      </c>
      <c r="L446" s="65">
        <f t="shared" si="109"/>
        <v>0</v>
      </c>
      <c r="M446" s="65">
        <f t="shared" si="109"/>
        <v>0</v>
      </c>
      <c r="N446" s="65">
        <f t="shared" si="109"/>
        <v>0</v>
      </c>
      <c r="O446" s="67">
        <f t="shared" si="109"/>
        <v>7778.82</v>
      </c>
    </row>
    <row r="447" spans="1:18" s="2" customFormat="1" ht="14.45" customHeight="1" x14ac:dyDescent="0.25">
      <c r="A447" s="70" t="s">
        <v>9</v>
      </c>
      <c r="B447" s="88" t="s">
        <v>484</v>
      </c>
      <c r="C447" s="70" t="s">
        <v>649</v>
      </c>
      <c r="D447" s="88"/>
      <c r="E447" s="88"/>
      <c r="F447" s="68">
        <v>1</v>
      </c>
      <c r="G447" s="68"/>
      <c r="H447" s="68"/>
      <c r="I447" s="68"/>
      <c r="J447" s="68"/>
      <c r="K447" s="68"/>
      <c r="L447" s="68"/>
      <c r="M447" s="68"/>
      <c r="N447" s="68"/>
      <c r="O447" s="16">
        <v>3889.41</v>
      </c>
    </row>
    <row r="448" spans="1:18" s="2" customFormat="1" ht="15" customHeight="1" x14ac:dyDescent="0.25">
      <c r="A448" s="70" t="s">
        <v>9</v>
      </c>
      <c r="B448" s="64" t="s">
        <v>364</v>
      </c>
      <c r="C448" s="85" t="s">
        <v>650</v>
      </c>
      <c r="D448" s="86"/>
      <c r="E448" s="86"/>
      <c r="F448" s="68">
        <v>1</v>
      </c>
      <c r="G448" s="68"/>
      <c r="H448" s="68"/>
      <c r="I448" s="68"/>
      <c r="J448" s="68"/>
      <c r="K448" s="68"/>
      <c r="L448" s="68"/>
      <c r="M448" s="68"/>
      <c r="N448" s="68"/>
      <c r="O448" s="16">
        <v>3889.41</v>
      </c>
    </row>
    <row r="449" spans="1:20" s="2" customFormat="1" ht="15" customHeight="1" x14ac:dyDescent="0.25">
      <c r="A449" s="71"/>
      <c r="B449" s="72"/>
      <c r="C449" s="71"/>
      <c r="D449" s="71"/>
      <c r="E449" s="73" t="s">
        <v>22</v>
      </c>
      <c r="F449" s="74">
        <f>F441+F446</f>
        <v>5</v>
      </c>
      <c r="G449" s="74">
        <f t="shared" ref="G449:O449" si="110">G441+G446</f>
        <v>0</v>
      </c>
      <c r="H449" s="74">
        <f t="shared" si="110"/>
        <v>0</v>
      </c>
      <c r="I449" s="74">
        <f t="shared" si="110"/>
        <v>0</v>
      </c>
      <c r="J449" s="74">
        <f t="shared" si="110"/>
        <v>0</v>
      </c>
      <c r="K449" s="74">
        <f t="shared" si="110"/>
        <v>0</v>
      </c>
      <c r="L449" s="74">
        <f t="shared" si="110"/>
        <v>0</v>
      </c>
      <c r="M449" s="74">
        <f t="shared" si="110"/>
        <v>0</v>
      </c>
      <c r="N449" s="74">
        <f t="shared" si="110"/>
        <v>0</v>
      </c>
      <c r="O449" s="75">
        <f t="shared" si="110"/>
        <v>19447.05</v>
      </c>
      <c r="S449" s="41"/>
      <c r="T449" s="41"/>
    </row>
    <row r="450" spans="1:20" s="2" customFormat="1" ht="15" customHeight="1" x14ac:dyDescent="0.25">
      <c r="A450" s="65" t="s">
        <v>353</v>
      </c>
      <c r="B450" s="66" t="s">
        <v>377</v>
      </c>
      <c r="C450" s="65"/>
      <c r="D450" s="65"/>
      <c r="E450" s="66" t="s">
        <v>378</v>
      </c>
      <c r="F450" s="65">
        <f>F451</f>
        <v>1</v>
      </c>
      <c r="G450" s="65"/>
      <c r="H450" s="65">
        <v>0</v>
      </c>
      <c r="I450" s="65"/>
      <c r="J450" s="65">
        <f t="shared" ref="J450:N450" si="111">J451</f>
        <v>0</v>
      </c>
      <c r="K450" s="65">
        <f t="shared" si="111"/>
        <v>0</v>
      </c>
      <c r="L450" s="65">
        <f t="shared" si="111"/>
        <v>0</v>
      </c>
      <c r="M450" s="65">
        <f t="shared" si="111"/>
        <v>0</v>
      </c>
      <c r="N450" s="65">
        <f t="shared" si="111"/>
        <v>0</v>
      </c>
      <c r="O450" s="67">
        <f>O451</f>
        <v>3889.41</v>
      </c>
      <c r="S450" s="41"/>
      <c r="T450" s="41"/>
    </row>
    <row r="451" spans="1:20" s="2" customFormat="1" ht="15" customHeight="1" x14ac:dyDescent="0.25">
      <c r="A451" s="70" t="s">
        <v>9</v>
      </c>
      <c r="B451" s="81" t="s">
        <v>379</v>
      </c>
      <c r="C451" s="85" t="s">
        <v>651</v>
      </c>
      <c r="D451" s="81"/>
      <c r="E451" s="81"/>
      <c r="F451" s="68">
        <v>1</v>
      </c>
      <c r="G451" s="68"/>
      <c r="H451" s="68"/>
      <c r="I451" s="68"/>
      <c r="J451" s="68"/>
      <c r="K451" s="68"/>
      <c r="L451" s="68"/>
      <c r="M451" s="68"/>
      <c r="N451" s="68"/>
      <c r="O451" s="16">
        <v>3889.41</v>
      </c>
      <c r="S451" s="41"/>
      <c r="T451" s="41"/>
    </row>
    <row r="452" spans="1:20" s="2" customFormat="1" ht="15" customHeight="1" x14ac:dyDescent="0.25">
      <c r="A452" s="71"/>
      <c r="B452" s="72"/>
      <c r="C452" s="71"/>
      <c r="D452" s="71"/>
      <c r="E452" s="73" t="s">
        <v>22</v>
      </c>
      <c r="F452" s="74">
        <f>F450</f>
        <v>1</v>
      </c>
      <c r="G452" s="74">
        <f t="shared" ref="G452:L452" si="112">G450</f>
        <v>0</v>
      </c>
      <c r="H452" s="74">
        <f t="shared" si="112"/>
        <v>0</v>
      </c>
      <c r="I452" s="74">
        <f t="shared" si="112"/>
        <v>0</v>
      </c>
      <c r="J452" s="74">
        <f t="shared" si="112"/>
        <v>0</v>
      </c>
      <c r="K452" s="74">
        <f t="shared" si="112"/>
        <v>0</v>
      </c>
      <c r="L452" s="74">
        <f t="shared" si="112"/>
        <v>0</v>
      </c>
      <c r="M452" s="74">
        <f t="shared" ref="M452:N452" si="113">M450</f>
        <v>0</v>
      </c>
      <c r="N452" s="74">
        <f t="shared" si="113"/>
        <v>0</v>
      </c>
      <c r="O452" s="75">
        <f>O450</f>
        <v>3889.41</v>
      </c>
      <c r="S452" s="41"/>
      <c r="T452" s="41"/>
    </row>
    <row r="453" spans="1:20" s="2" customFormat="1" ht="15" customHeight="1" x14ac:dyDescent="0.25">
      <c r="A453" s="65" t="s">
        <v>376</v>
      </c>
      <c r="B453" s="66" t="s">
        <v>381</v>
      </c>
      <c r="C453" s="65"/>
      <c r="D453" s="65"/>
      <c r="E453" s="66" t="s">
        <v>382</v>
      </c>
      <c r="F453" s="65">
        <f>F454</f>
        <v>1</v>
      </c>
      <c r="G453" s="65"/>
      <c r="H453" s="65">
        <v>0</v>
      </c>
      <c r="I453" s="65"/>
      <c r="J453" s="65">
        <f t="shared" ref="J453:N453" si="114">J454</f>
        <v>0</v>
      </c>
      <c r="K453" s="65">
        <f t="shared" si="114"/>
        <v>0</v>
      </c>
      <c r="L453" s="65">
        <f t="shared" si="114"/>
        <v>0</v>
      </c>
      <c r="M453" s="65">
        <f t="shared" si="114"/>
        <v>0</v>
      </c>
      <c r="N453" s="65">
        <f t="shared" si="114"/>
        <v>0</v>
      </c>
      <c r="O453" s="67">
        <f>O454</f>
        <v>3889.41</v>
      </c>
      <c r="P453" s="109">
        <f>I470+I463+I458+I455+I452+I449+I439+I390+I376+I336+I328+I279+I272+I82+I73</f>
        <v>58</v>
      </c>
      <c r="S453" s="41"/>
      <c r="T453" s="41"/>
    </row>
    <row r="454" spans="1:20" s="2" customFormat="1" ht="15" customHeight="1" x14ac:dyDescent="0.25">
      <c r="A454" s="70" t="s">
        <v>9</v>
      </c>
      <c r="B454" s="81" t="s">
        <v>371</v>
      </c>
      <c r="C454" s="85" t="s">
        <v>652</v>
      </c>
      <c r="D454" s="81"/>
      <c r="E454" s="81"/>
      <c r="F454" s="68">
        <v>1</v>
      </c>
      <c r="G454" s="68"/>
      <c r="H454" s="68"/>
      <c r="I454" s="68"/>
      <c r="J454" s="68"/>
      <c r="K454" s="68"/>
      <c r="L454" s="68"/>
      <c r="M454" s="68"/>
      <c r="N454" s="68"/>
      <c r="O454" s="16">
        <v>3889.41</v>
      </c>
      <c r="S454" s="41"/>
      <c r="T454" s="41"/>
    </row>
    <row r="455" spans="1:20" s="2" customFormat="1" ht="15" customHeight="1" x14ac:dyDescent="0.25">
      <c r="A455" s="71"/>
      <c r="B455" s="72"/>
      <c r="C455" s="71"/>
      <c r="D455" s="71"/>
      <c r="E455" s="73" t="s">
        <v>22</v>
      </c>
      <c r="F455" s="74">
        <f>F453</f>
        <v>1</v>
      </c>
      <c r="G455" s="74">
        <f t="shared" ref="G455:M455" si="115">G453</f>
        <v>0</v>
      </c>
      <c r="H455" s="74">
        <f t="shared" si="115"/>
        <v>0</v>
      </c>
      <c r="I455" s="74">
        <f t="shared" si="115"/>
        <v>0</v>
      </c>
      <c r="J455" s="74">
        <f t="shared" si="115"/>
        <v>0</v>
      </c>
      <c r="K455" s="74">
        <f t="shared" si="115"/>
        <v>0</v>
      </c>
      <c r="L455" s="74">
        <f t="shared" si="115"/>
        <v>0</v>
      </c>
      <c r="M455" s="74">
        <f t="shared" si="115"/>
        <v>0</v>
      </c>
      <c r="N455" s="74">
        <f t="shared" ref="N455" si="116">N453</f>
        <v>0</v>
      </c>
      <c r="O455" s="75">
        <f>O453</f>
        <v>3889.41</v>
      </c>
      <c r="S455" s="41"/>
      <c r="T455" s="41"/>
    </row>
    <row r="456" spans="1:20" s="2" customFormat="1" ht="15" customHeight="1" x14ac:dyDescent="0.25">
      <c r="A456" s="65" t="s">
        <v>380</v>
      </c>
      <c r="B456" s="66" t="s">
        <v>383</v>
      </c>
      <c r="C456" s="65"/>
      <c r="D456" s="65"/>
      <c r="E456" s="66" t="s">
        <v>384</v>
      </c>
      <c r="F456" s="65">
        <f>F457</f>
        <v>1</v>
      </c>
      <c r="G456" s="65">
        <f t="shared" ref="G456:M456" si="117">G457</f>
        <v>0</v>
      </c>
      <c r="H456" s="65">
        <f t="shared" si="117"/>
        <v>0</v>
      </c>
      <c r="I456" s="65">
        <f t="shared" si="117"/>
        <v>0</v>
      </c>
      <c r="J456" s="65">
        <f t="shared" si="117"/>
        <v>0</v>
      </c>
      <c r="K456" s="65">
        <f t="shared" si="117"/>
        <v>0</v>
      </c>
      <c r="L456" s="65">
        <f t="shared" si="117"/>
        <v>0</v>
      </c>
      <c r="M456" s="65">
        <f t="shared" si="117"/>
        <v>0</v>
      </c>
      <c r="N456" s="65">
        <f t="shared" ref="N456" si="118">N457</f>
        <v>0</v>
      </c>
      <c r="O456" s="67">
        <f>O457</f>
        <v>3889.41</v>
      </c>
      <c r="S456" s="41"/>
      <c r="T456" s="41"/>
    </row>
    <row r="457" spans="1:20" s="2" customFormat="1" ht="15" customHeight="1" x14ac:dyDescent="0.25">
      <c r="A457" s="70" t="s">
        <v>9</v>
      </c>
      <c r="B457" s="81" t="s">
        <v>393</v>
      </c>
      <c r="C457" s="85" t="s">
        <v>653</v>
      </c>
      <c r="D457" s="81"/>
      <c r="E457" s="81"/>
      <c r="F457" s="68">
        <v>1</v>
      </c>
      <c r="G457" s="68"/>
      <c r="H457" s="68"/>
      <c r="I457" s="68"/>
      <c r="J457" s="68"/>
      <c r="K457" s="68"/>
      <c r="L457" s="68"/>
      <c r="M457" s="68"/>
      <c r="N457" s="68"/>
      <c r="O457" s="16">
        <v>3889.41</v>
      </c>
      <c r="S457" s="41"/>
      <c r="T457" s="41"/>
    </row>
    <row r="458" spans="1:20" s="2" customFormat="1" ht="15" customHeight="1" x14ac:dyDescent="0.25">
      <c r="A458" s="71"/>
      <c r="B458" s="72"/>
      <c r="C458" s="71"/>
      <c r="D458" s="71"/>
      <c r="E458" s="73" t="s">
        <v>22</v>
      </c>
      <c r="F458" s="74">
        <f>F456</f>
        <v>1</v>
      </c>
      <c r="G458" s="74">
        <f t="shared" ref="G458:M458" si="119">G456</f>
        <v>0</v>
      </c>
      <c r="H458" s="74">
        <f t="shared" si="119"/>
        <v>0</v>
      </c>
      <c r="I458" s="74">
        <f t="shared" si="119"/>
        <v>0</v>
      </c>
      <c r="J458" s="74">
        <f t="shared" si="119"/>
        <v>0</v>
      </c>
      <c r="K458" s="74">
        <f t="shared" si="119"/>
        <v>0</v>
      </c>
      <c r="L458" s="74">
        <f t="shared" si="119"/>
        <v>0</v>
      </c>
      <c r="M458" s="74">
        <f t="shared" si="119"/>
        <v>0</v>
      </c>
      <c r="N458" s="74">
        <f t="shared" ref="N458" si="120">N456</f>
        <v>0</v>
      </c>
      <c r="O458" s="75">
        <f>O456</f>
        <v>3889.41</v>
      </c>
      <c r="R458" s="46"/>
      <c r="S458" s="41"/>
      <c r="T458" s="41"/>
    </row>
    <row r="459" spans="1:20" s="2" customFormat="1" ht="14.45" customHeight="1" x14ac:dyDescent="0.25">
      <c r="A459" s="116" t="s">
        <v>411</v>
      </c>
      <c r="B459" s="116"/>
      <c r="C459" s="116"/>
      <c r="D459" s="116"/>
      <c r="E459" s="116"/>
      <c r="F459" s="116"/>
      <c r="G459" s="116"/>
      <c r="H459" s="116"/>
      <c r="I459" s="116"/>
      <c r="J459" s="116"/>
      <c r="K459" s="116"/>
      <c r="L459" s="116"/>
      <c r="M459" s="116"/>
      <c r="N459" s="116"/>
      <c r="O459" s="117"/>
    </row>
    <row r="460" spans="1:20" s="15" customFormat="1" ht="14.45" customHeight="1" x14ac:dyDescent="0.25">
      <c r="A460" s="65" t="s">
        <v>412</v>
      </c>
      <c r="B460" s="66" t="s">
        <v>413</v>
      </c>
      <c r="C460" s="65"/>
      <c r="D460" s="65" t="s">
        <v>9</v>
      </c>
      <c r="E460" s="66" t="s">
        <v>414</v>
      </c>
      <c r="F460" s="65">
        <f>F462</f>
        <v>1</v>
      </c>
      <c r="G460" s="65">
        <f t="shared" ref="G460:N460" si="121">G462</f>
        <v>0</v>
      </c>
      <c r="H460" s="65">
        <f t="shared" si="121"/>
        <v>0</v>
      </c>
      <c r="I460" s="65">
        <f t="shared" si="121"/>
        <v>0</v>
      </c>
      <c r="J460" s="65">
        <f t="shared" si="121"/>
        <v>0</v>
      </c>
      <c r="K460" s="65">
        <f t="shared" si="121"/>
        <v>0</v>
      </c>
      <c r="L460" s="65">
        <f t="shared" si="121"/>
        <v>0</v>
      </c>
      <c r="M460" s="65">
        <f t="shared" si="121"/>
        <v>0</v>
      </c>
      <c r="N460" s="65">
        <f t="shared" si="121"/>
        <v>0</v>
      </c>
      <c r="O460" s="67">
        <f>O462</f>
        <v>3889.41</v>
      </c>
    </row>
    <row r="461" spans="1:20" s="2" customFormat="1" ht="14.45" customHeight="1" x14ac:dyDescent="0.25">
      <c r="A461" s="13" t="s">
        <v>1</v>
      </c>
      <c r="B461" s="113" t="s">
        <v>90</v>
      </c>
      <c r="C461" s="114"/>
      <c r="D461" s="114"/>
      <c r="E461" s="115"/>
      <c r="F461" s="13"/>
      <c r="G461" s="13"/>
      <c r="H461" s="13"/>
      <c r="I461" s="13"/>
      <c r="J461" s="13"/>
      <c r="K461" s="13"/>
      <c r="L461" s="13"/>
      <c r="M461" s="13"/>
      <c r="N461" s="13"/>
      <c r="O461" s="14"/>
    </row>
    <row r="462" spans="1:20" s="2" customFormat="1" ht="15" customHeight="1" x14ac:dyDescent="0.25">
      <c r="A462" s="12" t="s">
        <v>9</v>
      </c>
      <c r="B462" s="81" t="s">
        <v>363</v>
      </c>
      <c r="C462" s="85" t="s">
        <v>654</v>
      </c>
      <c r="D462" s="81"/>
      <c r="E462" s="81"/>
      <c r="F462" s="13">
        <v>1</v>
      </c>
      <c r="G462" s="13"/>
      <c r="H462" s="13"/>
      <c r="I462" s="13"/>
      <c r="J462" s="13"/>
      <c r="K462" s="13"/>
      <c r="L462" s="13"/>
      <c r="M462" s="13"/>
      <c r="N462" s="13"/>
      <c r="O462" s="16">
        <v>3889.41</v>
      </c>
    </row>
    <row r="463" spans="1:20" s="2" customFormat="1" ht="15" customHeight="1" x14ac:dyDescent="0.25">
      <c r="A463" s="7"/>
      <c r="B463" s="6"/>
      <c r="C463" s="7"/>
      <c r="D463" s="7"/>
      <c r="E463" s="8" t="s">
        <v>22</v>
      </c>
      <c r="F463" s="9">
        <f>F460</f>
        <v>1</v>
      </c>
      <c r="G463" s="9">
        <f t="shared" ref="G463:N463" si="122">G460</f>
        <v>0</v>
      </c>
      <c r="H463" s="9">
        <f t="shared" si="122"/>
        <v>0</v>
      </c>
      <c r="I463" s="9">
        <f t="shared" si="122"/>
        <v>0</v>
      </c>
      <c r="J463" s="9">
        <f t="shared" si="122"/>
        <v>0</v>
      </c>
      <c r="K463" s="9">
        <f t="shared" si="122"/>
        <v>0</v>
      </c>
      <c r="L463" s="9">
        <f t="shared" si="122"/>
        <v>0</v>
      </c>
      <c r="M463" s="9">
        <f t="shared" si="122"/>
        <v>0</v>
      </c>
      <c r="N463" s="9">
        <f t="shared" si="122"/>
        <v>0</v>
      </c>
      <c r="O463" s="37">
        <f>O462</f>
        <v>3889.41</v>
      </c>
      <c r="S463" s="41"/>
      <c r="T463" s="41"/>
    </row>
    <row r="464" spans="1:20" s="15" customFormat="1" x14ac:dyDescent="0.25">
      <c r="A464" s="21" t="s">
        <v>419</v>
      </c>
      <c r="B464" s="22" t="s">
        <v>420</v>
      </c>
      <c r="C464" s="21"/>
      <c r="D464" s="21" t="s">
        <v>11</v>
      </c>
      <c r="E464" s="22" t="s">
        <v>421</v>
      </c>
      <c r="F464" s="21">
        <f t="shared" ref="F464:N464" si="123">SUM(F465:F469)</f>
        <v>0</v>
      </c>
      <c r="G464" s="21">
        <f t="shared" si="123"/>
        <v>0</v>
      </c>
      <c r="H464" s="21">
        <f>SUM(H465:H469)</f>
        <v>4</v>
      </c>
      <c r="I464" s="21">
        <f t="shared" si="123"/>
        <v>0</v>
      </c>
      <c r="J464" s="21">
        <f t="shared" si="123"/>
        <v>0</v>
      </c>
      <c r="K464" s="21">
        <f t="shared" si="123"/>
        <v>0</v>
      </c>
      <c r="L464" s="21">
        <f t="shared" si="123"/>
        <v>0</v>
      </c>
      <c r="M464" s="21">
        <f t="shared" si="123"/>
        <v>0</v>
      </c>
      <c r="N464" s="21">
        <f t="shared" si="123"/>
        <v>0</v>
      </c>
      <c r="O464" s="25">
        <f>SUM(O465:O469)</f>
        <v>15740.24</v>
      </c>
    </row>
    <row r="465" spans="1:20" s="15" customFormat="1" x14ac:dyDescent="0.25">
      <c r="A465" s="13" t="s">
        <v>1</v>
      </c>
      <c r="B465" s="113" t="s">
        <v>90</v>
      </c>
      <c r="C465" s="114"/>
      <c r="D465" s="114"/>
      <c r="E465" s="115"/>
      <c r="F465" s="13"/>
      <c r="G465" s="13"/>
      <c r="H465" s="13"/>
      <c r="I465" s="13"/>
      <c r="J465" s="13"/>
      <c r="K465" s="13"/>
      <c r="L465" s="13"/>
      <c r="M465" s="13"/>
      <c r="N465" s="13"/>
      <c r="O465" s="14"/>
    </row>
    <row r="466" spans="1:20" s="2" customFormat="1" x14ac:dyDescent="0.25">
      <c r="A466" s="12" t="s">
        <v>11</v>
      </c>
      <c r="B466" s="81" t="s">
        <v>107</v>
      </c>
      <c r="C466" s="85" t="s">
        <v>655</v>
      </c>
      <c r="D466" s="81"/>
      <c r="E466" s="81"/>
      <c r="F466" s="13"/>
      <c r="G466" s="13"/>
      <c r="H466" s="13">
        <v>1</v>
      </c>
      <c r="I466" s="13"/>
      <c r="J466" s="13"/>
      <c r="K466" s="13"/>
      <c r="L466" s="13"/>
      <c r="M466" s="13"/>
      <c r="N466" s="13"/>
      <c r="O466" s="16">
        <v>3935.06</v>
      </c>
    </row>
    <row r="467" spans="1:20" s="2" customFormat="1" x14ac:dyDescent="0.25">
      <c r="A467" s="12" t="s">
        <v>11</v>
      </c>
      <c r="B467" s="81" t="s">
        <v>389</v>
      </c>
      <c r="C467" s="85" t="s">
        <v>656</v>
      </c>
      <c r="D467" s="81"/>
      <c r="E467" s="81"/>
      <c r="F467" s="13"/>
      <c r="G467" s="13"/>
      <c r="H467" s="13">
        <v>1</v>
      </c>
      <c r="I467" s="13"/>
      <c r="J467" s="13"/>
      <c r="K467" s="13"/>
      <c r="L467" s="13"/>
      <c r="M467" s="13"/>
      <c r="N467" s="13"/>
      <c r="O467" s="16">
        <v>3935.06</v>
      </c>
    </row>
    <row r="468" spans="1:20" s="2" customFormat="1" x14ac:dyDescent="0.25">
      <c r="A468" s="12" t="s">
        <v>11</v>
      </c>
      <c r="B468" s="81" t="s">
        <v>764</v>
      </c>
      <c r="C468" s="85" t="s">
        <v>765</v>
      </c>
      <c r="D468" s="81"/>
      <c r="E468" s="81"/>
      <c r="F468" s="13"/>
      <c r="G468" s="13"/>
      <c r="H468" s="13">
        <v>1</v>
      </c>
      <c r="I468" s="13"/>
      <c r="J468" s="13"/>
      <c r="K468" s="13"/>
      <c r="L468" s="13"/>
      <c r="M468" s="13"/>
      <c r="N468" s="13"/>
      <c r="O468" s="16">
        <v>3935.06</v>
      </c>
    </row>
    <row r="469" spans="1:20" s="2" customFormat="1" x14ac:dyDescent="0.25">
      <c r="A469" s="12" t="s">
        <v>11</v>
      </c>
      <c r="B469" s="81" t="s">
        <v>480</v>
      </c>
      <c r="C469" s="85" t="s">
        <v>657</v>
      </c>
      <c r="D469" s="81"/>
      <c r="E469" s="81"/>
      <c r="F469" s="13"/>
      <c r="G469" s="13"/>
      <c r="H469" s="13">
        <v>1</v>
      </c>
      <c r="I469" s="13"/>
      <c r="J469" s="13"/>
      <c r="K469" s="13"/>
      <c r="L469" s="13"/>
      <c r="M469" s="13"/>
      <c r="N469" s="13"/>
      <c r="O469" s="16">
        <v>3935.06</v>
      </c>
    </row>
    <row r="470" spans="1:20" s="2" customFormat="1" ht="15" customHeight="1" x14ac:dyDescent="0.25">
      <c r="A470" s="7"/>
      <c r="B470" s="6"/>
      <c r="C470" s="7"/>
      <c r="D470" s="7"/>
      <c r="E470" s="8" t="s">
        <v>22</v>
      </c>
      <c r="F470" s="9">
        <f>F464</f>
        <v>0</v>
      </c>
      <c r="G470" s="9">
        <f t="shared" ref="G470:O470" si="124">G464</f>
        <v>0</v>
      </c>
      <c r="H470" s="9">
        <f>H464</f>
        <v>4</v>
      </c>
      <c r="I470" s="9">
        <f t="shared" si="124"/>
        <v>0</v>
      </c>
      <c r="J470" s="9">
        <f t="shared" si="124"/>
        <v>0</v>
      </c>
      <c r="K470" s="9">
        <f t="shared" si="124"/>
        <v>0</v>
      </c>
      <c r="L470" s="9">
        <f t="shared" si="124"/>
        <v>0</v>
      </c>
      <c r="M470" s="9">
        <f t="shared" si="124"/>
        <v>0</v>
      </c>
      <c r="N470" s="9">
        <f t="shared" si="124"/>
        <v>0</v>
      </c>
      <c r="O470" s="37">
        <f t="shared" si="124"/>
        <v>15740.24</v>
      </c>
      <c r="S470" s="41"/>
      <c r="T470" s="41"/>
    </row>
    <row r="471" spans="1:20" s="2" customFormat="1" ht="22.5" customHeight="1" x14ac:dyDescent="0.25">
      <c r="A471" s="118" t="s">
        <v>83</v>
      </c>
      <c r="B471" s="119"/>
      <c r="C471" s="119"/>
      <c r="D471" s="119"/>
      <c r="E471" s="120"/>
      <c r="F471" s="107">
        <f>F73+F82+F272+F279+F328+F336+F376+F390+F439+F449+F452+F455+F458+F463+F470</f>
        <v>78</v>
      </c>
      <c r="G471" s="107">
        <f>G73+G82+G272+G279+G328+G336+G376+G390+G439+G449+G452+G455+G458+G463+G470</f>
        <v>7</v>
      </c>
      <c r="H471" s="107">
        <f>H73+H82+H272+H279+H328+H336+H376+H390+H439+H449+H452+H455+H458+H463+H470</f>
        <v>85</v>
      </c>
      <c r="I471" s="107">
        <f>I73+I82+I272+I279+I328+I336+I376+I390+I439+I449+I452+I455+I458+I463+I470</f>
        <v>58</v>
      </c>
      <c r="J471" s="107">
        <f>J73+J82+J272+J279+J328+J336+J376+J390+J439+J449+J452+J455+J458+J463+J470</f>
        <v>0</v>
      </c>
      <c r="K471" s="107">
        <f>K73+K82+K272+K279+K328+K336+K376+K390+K439+K449+K452+K455+K458+K463+K470</f>
        <v>0</v>
      </c>
      <c r="L471" s="107">
        <f>L73+L82+L272+L279+L328+L336+L376+L390+L439+L449+L452+L455+L458+L463+L470</f>
        <v>4</v>
      </c>
      <c r="M471" s="107">
        <f>M73+M82+M272+M279+M328+M336+M376+M390+M439+M449+M452+M455+M458+M463+M470</f>
        <v>0</v>
      </c>
      <c r="N471" s="107">
        <f>N73+N82+N272+N279+N328+N336+N376+N390+N439+N449+N452+N455+N458+N463+N470</f>
        <v>0</v>
      </c>
      <c r="O471" s="10">
        <f>O73+O82+O272+O279+O328+O336+O376+O390+O439+O449+O452+O455+O458+O463+O470</f>
        <v>922430.28999999992</v>
      </c>
      <c r="P471" s="49">
        <f>O482+O487</f>
        <v>922430.28999999992</v>
      </c>
      <c r="Q471" s="44"/>
      <c r="S471" s="41"/>
      <c r="T471" s="41"/>
    </row>
    <row r="472" spans="1:20" x14ac:dyDescent="0.25">
      <c r="F472" s="11"/>
      <c r="G472" s="11"/>
      <c r="H472" s="11"/>
      <c r="I472" s="11"/>
      <c r="Q472" s="39"/>
      <c r="R472" s="36"/>
      <c r="S472" s="42"/>
      <c r="T472" s="29"/>
    </row>
    <row r="473" spans="1:20" x14ac:dyDescent="0.25">
      <c r="A473" s="127" t="s">
        <v>169</v>
      </c>
      <c r="B473" s="128"/>
      <c r="C473" s="128"/>
      <c r="D473" s="129"/>
      <c r="E473" s="28" t="s">
        <v>410</v>
      </c>
      <c r="F473" s="2"/>
      <c r="G473" s="2"/>
      <c r="H473" s="2"/>
      <c r="I473" s="2"/>
      <c r="J473" s="53"/>
      <c r="K473" s="53"/>
      <c r="L473" s="53"/>
      <c r="M473" s="1"/>
      <c r="N473" s="1"/>
      <c r="O473" s="1"/>
      <c r="Q473" s="40"/>
      <c r="R473" s="36"/>
      <c r="S473" s="40"/>
      <c r="T473" s="29"/>
    </row>
    <row r="474" spans="1:20" ht="15" customHeight="1" x14ac:dyDescent="0.25">
      <c r="A474" s="127" t="s">
        <v>165</v>
      </c>
      <c r="B474" s="128"/>
      <c r="C474" s="128"/>
      <c r="D474" s="128"/>
      <c r="E474" s="128"/>
      <c r="F474" s="128"/>
      <c r="G474" s="128"/>
      <c r="H474" s="128"/>
      <c r="I474" s="128"/>
      <c r="J474" s="128"/>
      <c r="K474" s="128"/>
      <c r="L474" s="128"/>
      <c r="M474" s="128"/>
      <c r="N474" s="128"/>
      <c r="O474" s="129"/>
      <c r="Q474" s="40"/>
      <c r="R474" s="36"/>
    </row>
    <row r="475" spans="1:20" x14ac:dyDescent="0.25">
      <c r="A475" s="127"/>
      <c r="B475" s="128"/>
      <c r="C475" s="128"/>
      <c r="D475" s="128"/>
      <c r="E475" s="128"/>
      <c r="F475" s="128"/>
      <c r="G475" s="128"/>
      <c r="H475" s="128"/>
      <c r="I475" s="128"/>
      <c r="J475" s="128"/>
      <c r="K475" s="128"/>
      <c r="L475" s="128"/>
      <c r="M475" s="128"/>
      <c r="N475" s="128"/>
      <c r="O475" s="129"/>
      <c r="Q475" s="43"/>
    </row>
    <row r="476" spans="1:20" ht="15" customHeight="1" x14ac:dyDescent="0.25">
      <c r="A476" s="27"/>
      <c r="B476" s="27"/>
      <c r="C476" s="79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Q476" s="40"/>
    </row>
    <row r="477" spans="1:20" x14ac:dyDescent="0.25">
      <c r="A477" s="126"/>
      <c r="B477" s="126"/>
      <c r="C477" s="126"/>
      <c r="D477" s="126"/>
      <c r="E477" s="29"/>
      <c r="F477" s="41"/>
      <c r="G477" s="41"/>
      <c r="H477" s="41"/>
      <c r="I477" s="41"/>
      <c r="J477" s="47"/>
      <c r="K477" s="41"/>
      <c r="L477" s="41"/>
      <c r="M477" s="41"/>
      <c r="N477" s="29"/>
      <c r="O477" s="29"/>
      <c r="Q477" s="40"/>
    </row>
    <row r="478" spans="1:20" x14ac:dyDescent="0.25">
      <c r="A478" s="126"/>
      <c r="B478" s="126"/>
      <c r="C478" s="126"/>
      <c r="D478" s="126"/>
      <c r="E478" s="30" t="s">
        <v>170</v>
      </c>
      <c r="F478" s="29"/>
      <c r="G478" s="29"/>
      <c r="H478" s="29"/>
      <c r="I478" s="29"/>
      <c r="J478" s="29"/>
      <c r="K478" s="29"/>
      <c r="L478" s="29"/>
      <c r="M478" s="29"/>
      <c r="N478" s="29"/>
      <c r="O478" s="40"/>
      <c r="Q478" s="40"/>
    </row>
    <row r="479" spans="1:20" x14ac:dyDescent="0.25">
      <c r="Q479" s="40"/>
    </row>
    <row r="482" spans="6:17" x14ac:dyDescent="0.25">
      <c r="O482" s="36">
        <v>928273.64</v>
      </c>
    </row>
    <row r="483" spans="6:17" x14ac:dyDescent="0.25">
      <c r="F483">
        <v>78</v>
      </c>
      <c r="J483">
        <v>78</v>
      </c>
      <c r="K483">
        <f>F483-J483</f>
        <v>0</v>
      </c>
    </row>
    <row r="484" spans="6:17" x14ac:dyDescent="0.25">
      <c r="F484">
        <v>7</v>
      </c>
      <c r="J484">
        <v>7</v>
      </c>
      <c r="K484">
        <f t="shared" ref="K484:K487" si="125">F484-J484</f>
        <v>0</v>
      </c>
    </row>
    <row r="485" spans="6:17" x14ac:dyDescent="0.25">
      <c r="F485">
        <v>85</v>
      </c>
      <c r="J485">
        <v>85</v>
      </c>
      <c r="K485">
        <f t="shared" si="125"/>
        <v>0</v>
      </c>
    </row>
    <row r="486" spans="6:17" x14ac:dyDescent="0.25">
      <c r="F486">
        <v>59</v>
      </c>
      <c r="J486">
        <v>59</v>
      </c>
      <c r="K486">
        <f t="shared" si="125"/>
        <v>0</v>
      </c>
    </row>
    <row r="487" spans="6:17" x14ac:dyDescent="0.25">
      <c r="F487">
        <v>4</v>
      </c>
      <c r="J487">
        <v>5</v>
      </c>
      <c r="K487">
        <f t="shared" si="125"/>
        <v>-1</v>
      </c>
      <c r="O487" s="76">
        <f>O471-O482</f>
        <v>-5843.3500000000931</v>
      </c>
      <c r="P487" s="96">
        <v>1</v>
      </c>
      <c r="Q487" t="s">
        <v>692</v>
      </c>
    </row>
  </sheetData>
  <autoFilter ref="A11:O471"/>
  <sortState ref="B362:D363">
    <sortCondition ref="B362"/>
  </sortState>
  <mergeCells count="120">
    <mergeCell ref="B297:E297"/>
    <mergeCell ref="B120:E120"/>
    <mergeCell ref="B137:E137"/>
    <mergeCell ref="B111:E111"/>
    <mergeCell ref="B114:E114"/>
    <mergeCell ref="B117:E117"/>
    <mergeCell ref="B303:E303"/>
    <mergeCell ref="B243:E243"/>
    <mergeCell ref="B255:E255"/>
    <mergeCell ref="B261:E261"/>
    <mergeCell ref="B282:E282"/>
    <mergeCell ref="B285:E285"/>
    <mergeCell ref="B264:E264"/>
    <mergeCell ref="B300:E300"/>
    <mergeCell ref="B288:E288"/>
    <mergeCell ref="B294:E294"/>
    <mergeCell ref="A280:O280"/>
    <mergeCell ref="B291:E291"/>
    <mergeCell ref="A273:O273"/>
    <mergeCell ref="B204:E204"/>
    <mergeCell ref="B166:E166"/>
    <mergeCell ref="B186:E186"/>
    <mergeCell ref="B189:E189"/>
    <mergeCell ref="B148:E148"/>
    <mergeCell ref="B198:E198"/>
    <mergeCell ref="B61:E61"/>
    <mergeCell ref="B71:E71"/>
    <mergeCell ref="B98:E98"/>
    <mergeCell ref="A74:O74"/>
    <mergeCell ref="B65:E65"/>
    <mergeCell ref="B57:E57"/>
    <mergeCell ref="B25:E25"/>
    <mergeCell ref="B28:E28"/>
    <mergeCell ref="B91:E91"/>
    <mergeCell ref="B85:E85"/>
    <mergeCell ref="A73:E73"/>
    <mergeCell ref="B68:E68"/>
    <mergeCell ref="B76:E76"/>
    <mergeCell ref="A83:O83"/>
    <mergeCell ref="A1:O1"/>
    <mergeCell ref="A2:O2"/>
    <mergeCell ref="A3:O3"/>
    <mergeCell ref="A4:O4"/>
    <mergeCell ref="B52:E52"/>
    <mergeCell ref="B33:E33"/>
    <mergeCell ref="A6:O6"/>
    <mergeCell ref="A8:O8"/>
    <mergeCell ref="B14:E14"/>
    <mergeCell ref="A9:B9"/>
    <mergeCell ref="A12:O12"/>
    <mergeCell ref="B37:E37"/>
    <mergeCell ref="B46:E46"/>
    <mergeCell ref="B41:E41"/>
    <mergeCell ref="B252:E252"/>
    <mergeCell ref="B258:E258"/>
    <mergeCell ref="B219:E219"/>
    <mergeCell ref="B207:E207"/>
    <mergeCell ref="B213:E213"/>
    <mergeCell ref="B246:E246"/>
    <mergeCell ref="B222:E222"/>
    <mergeCell ref="B225:E225"/>
    <mergeCell ref="B228:E228"/>
    <mergeCell ref="B234:E234"/>
    <mergeCell ref="B249:E249"/>
    <mergeCell ref="B210:E210"/>
    <mergeCell ref="B237:E237"/>
    <mergeCell ref="B201:E201"/>
    <mergeCell ref="B216:E216"/>
    <mergeCell ref="B151:E151"/>
    <mergeCell ref="B157:E157"/>
    <mergeCell ref="B163:E163"/>
    <mergeCell ref="B177:E177"/>
    <mergeCell ref="B169:E169"/>
    <mergeCell ref="B195:E195"/>
    <mergeCell ref="B192:E192"/>
    <mergeCell ref="B154:E154"/>
    <mergeCell ref="B160:E160"/>
    <mergeCell ref="B180:E180"/>
    <mergeCell ref="B183:E183"/>
    <mergeCell ref="B173:E173"/>
    <mergeCell ref="A478:D478"/>
    <mergeCell ref="A477:D477"/>
    <mergeCell ref="A475:O475"/>
    <mergeCell ref="A474:O474"/>
    <mergeCell ref="A473:D473"/>
    <mergeCell ref="A391:O391"/>
    <mergeCell ref="B393:E393"/>
    <mergeCell ref="B387:E387"/>
    <mergeCell ref="B417:E417"/>
    <mergeCell ref="B408:E408"/>
    <mergeCell ref="B414:E414"/>
    <mergeCell ref="B397:E397"/>
    <mergeCell ref="A440:O440"/>
    <mergeCell ref="B411:E411"/>
    <mergeCell ref="B437:E437"/>
    <mergeCell ref="B434:E434"/>
    <mergeCell ref="B465:E465"/>
    <mergeCell ref="B320:E320"/>
    <mergeCell ref="B326:E326"/>
    <mergeCell ref="B323:E323"/>
    <mergeCell ref="B370:E370"/>
    <mergeCell ref="B311:E311"/>
    <mergeCell ref="A459:O459"/>
    <mergeCell ref="B461:E461"/>
    <mergeCell ref="A471:E471"/>
    <mergeCell ref="B431:E431"/>
    <mergeCell ref="B428:E428"/>
    <mergeCell ref="B425:E425"/>
    <mergeCell ref="B420:E420"/>
    <mergeCell ref="B442:E442"/>
    <mergeCell ref="B359:E359"/>
    <mergeCell ref="A377:O377"/>
    <mergeCell ref="B379:E379"/>
    <mergeCell ref="B314:E314"/>
    <mergeCell ref="A329:O329"/>
    <mergeCell ref="B349:E349"/>
    <mergeCell ref="B339:E339"/>
    <mergeCell ref="A337:O337"/>
    <mergeCell ref="B331:E331"/>
    <mergeCell ref="B317:E317"/>
  </mergeCells>
  <printOptions horizontalCentered="1"/>
  <pageMargins left="0.59055118110236227" right="0.59055118110236227" top="0" bottom="0" header="0" footer="0"/>
  <pageSetup paperSize="9" scale="53" fitToHeight="0" orientation="landscape" r:id="rId1"/>
  <rowBreaks count="7" manualBreakCount="7">
    <brk id="50" max="14" man="1"/>
    <brk id="115" max="14" man="1"/>
    <brk id="175" max="14" man="1"/>
    <brk id="235" max="14" man="1"/>
    <brk id="301" max="14" man="1"/>
    <brk id="357" max="14" man="1"/>
    <brk id="423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2018-12-26T12:53:26Z</cp:lastPrinted>
  <dcterms:created xsi:type="dcterms:W3CDTF">2013-06-10T11:27:37Z</dcterms:created>
  <dcterms:modified xsi:type="dcterms:W3CDTF">2019-03-26T11:10:05Z</dcterms:modified>
</cp:coreProperties>
</file>