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05 Na Hora Empresarial" sheetId="56" r:id="rId1"/>
    <sheet name="Plan5" sheetId="67" r:id="rId2"/>
  </sheets>
  <definedNames>
    <definedName name="_xlnm.Print_Area" localSheetId="0">'01.05 Na Hora Empresarial'!$A$1:$O$417</definedName>
  </definedNames>
  <calcPr calcId="152511"/>
</workbook>
</file>

<file path=xl/calcChain.xml><?xml version="1.0" encoding="utf-8"?>
<calcChain xmlns="http://schemas.openxmlformats.org/spreadsheetml/2006/main">
  <c r="G40" i="56" l="1"/>
  <c r="H40" i="56"/>
  <c r="I40" i="56"/>
  <c r="J40" i="56"/>
  <c r="K40" i="56"/>
  <c r="L40" i="56"/>
  <c r="M40" i="56"/>
  <c r="O40" i="56" l="1"/>
  <c r="N40" i="56"/>
  <c r="F40" i="56"/>
  <c r="O399" i="56" l="1"/>
  <c r="O379" i="56" l="1"/>
  <c r="O79" i="56"/>
  <c r="N79" i="56"/>
  <c r="M79" i="56"/>
  <c r="L79" i="56"/>
  <c r="K79" i="56"/>
  <c r="J79" i="56"/>
  <c r="F79" i="56"/>
  <c r="O75" i="56"/>
  <c r="N75" i="56"/>
  <c r="M75" i="56"/>
  <c r="L75" i="56"/>
  <c r="K75" i="56"/>
  <c r="J75" i="56"/>
  <c r="F75" i="56"/>
  <c r="O393" i="56"/>
  <c r="N393" i="56"/>
  <c r="M393" i="56"/>
  <c r="L393" i="56"/>
  <c r="K393" i="56"/>
  <c r="J393" i="56"/>
  <c r="F393" i="56"/>
  <c r="O49" i="56"/>
  <c r="O36" i="56" l="1"/>
  <c r="O35" i="56"/>
  <c r="O34" i="56"/>
  <c r="O28" i="56" l="1"/>
  <c r="O403" i="56" l="1"/>
  <c r="O406" i="56" s="1"/>
  <c r="N403" i="56"/>
  <c r="N406" i="56" s="1"/>
  <c r="M403" i="56"/>
  <c r="M406" i="56" s="1"/>
  <c r="L403" i="56"/>
  <c r="L406" i="56" s="1"/>
  <c r="K403" i="56"/>
  <c r="K406" i="56" s="1"/>
  <c r="J403" i="56"/>
  <c r="J406" i="56" s="1"/>
  <c r="F403" i="56"/>
  <c r="F406" i="56" s="1"/>
  <c r="O397" i="56"/>
  <c r="N397" i="56"/>
  <c r="M397" i="56"/>
  <c r="L397" i="56"/>
  <c r="K397" i="56"/>
  <c r="J397" i="56"/>
  <c r="F397" i="56"/>
  <c r="N379" i="56"/>
  <c r="M379" i="56"/>
  <c r="L379" i="56"/>
  <c r="K379" i="56"/>
  <c r="J379" i="56"/>
  <c r="F379" i="56"/>
  <c r="N376" i="56"/>
  <c r="M376" i="56"/>
  <c r="L376" i="56"/>
  <c r="K376" i="56"/>
  <c r="J376" i="56"/>
  <c r="F376" i="56"/>
  <c r="O367" i="56"/>
  <c r="O372" i="56" s="1"/>
  <c r="N367" i="56"/>
  <c r="N372" i="56" s="1"/>
  <c r="M367" i="56"/>
  <c r="M372" i="56" s="1"/>
  <c r="L367" i="56"/>
  <c r="L372" i="56" s="1"/>
  <c r="K367" i="56"/>
  <c r="K372" i="56" s="1"/>
  <c r="J367" i="56"/>
  <c r="J372" i="56" s="1"/>
  <c r="F367" i="56"/>
  <c r="F372" i="56" s="1"/>
  <c r="O358" i="56"/>
  <c r="O364" i="56" s="1"/>
  <c r="N358" i="56"/>
  <c r="N364" i="56" s="1"/>
  <c r="M358" i="56"/>
  <c r="M364" i="56" s="1"/>
  <c r="L358" i="56"/>
  <c r="L364" i="56" s="1"/>
  <c r="K358" i="56"/>
  <c r="K364" i="56" s="1"/>
  <c r="J358" i="56"/>
  <c r="J364" i="56" s="1"/>
  <c r="F358" i="56"/>
  <c r="F364" i="56" s="1"/>
  <c r="O352" i="56"/>
  <c r="N352" i="56"/>
  <c r="M352" i="56"/>
  <c r="L352" i="56"/>
  <c r="K352" i="56"/>
  <c r="J352" i="56"/>
  <c r="F352" i="56"/>
  <c r="O349" i="56"/>
  <c r="N349" i="56"/>
  <c r="M349" i="56"/>
  <c r="L349" i="56"/>
  <c r="K349" i="56"/>
  <c r="J349" i="56"/>
  <c r="F349" i="56"/>
  <c r="O346" i="56"/>
  <c r="N346" i="56"/>
  <c r="M346" i="56"/>
  <c r="L346" i="56"/>
  <c r="K346" i="56"/>
  <c r="J346" i="56"/>
  <c r="F346" i="56"/>
  <c r="O342" i="56"/>
  <c r="N342" i="56"/>
  <c r="M342" i="56"/>
  <c r="L342" i="56"/>
  <c r="K342" i="56"/>
  <c r="J342" i="56"/>
  <c r="F342" i="56"/>
  <c r="O338" i="56"/>
  <c r="N338" i="56"/>
  <c r="M338" i="56"/>
  <c r="L338" i="56"/>
  <c r="K338" i="56"/>
  <c r="J338" i="56"/>
  <c r="F338" i="56"/>
  <c r="O335" i="56"/>
  <c r="N335" i="56"/>
  <c r="M335" i="56"/>
  <c r="L335" i="56"/>
  <c r="K335" i="56"/>
  <c r="J335" i="56"/>
  <c r="F335" i="56"/>
  <c r="O332" i="56"/>
  <c r="N332" i="56"/>
  <c r="M332" i="56"/>
  <c r="L332" i="56"/>
  <c r="K332" i="56"/>
  <c r="J332" i="56"/>
  <c r="F332" i="56"/>
  <c r="O329" i="56"/>
  <c r="N329" i="56"/>
  <c r="M329" i="56"/>
  <c r="L329" i="56"/>
  <c r="K329" i="56"/>
  <c r="J329" i="56"/>
  <c r="F329" i="56"/>
  <c r="O324" i="56"/>
  <c r="N324" i="56"/>
  <c r="M324" i="56"/>
  <c r="L324" i="56"/>
  <c r="K324" i="56"/>
  <c r="J324" i="56"/>
  <c r="F324" i="56"/>
  <c r="O321" i="56"/>
  <c r="N321" i="56"/>
  <c r="M321" i="56"/>
  <c r="L321" i="56"/>
  <c r="K321" i="56"/>
  <c r="J321" i="56"/>
  <c r="F321" i="56"/>
  <c r="O317" i="56"/>
  <c r="N317" i="56"/>
  <c r="M317" i="56"/>
  <c r="L317" i="56"/>
  <c r="K317" i="56"/>
  <c r="J317" i="56"/>
  <c r="F317" i="56"/>
  <c r="O312" i="56"/>
  <c r="N312" i="56"/>
  <c r="M312" i="56"/>
  <c r="L312" i="56"/>
  <c r="K312" i="56"/>
  <c r="J312" i="56"/>
  <c r="F312" i="56"/>
  <c r="O309" i="56"/>
  <c r="N309" i="56"/>
  <c r="M309" i="56"/>
  <c r="L309" i="56"/>
  <c r="K309" i="56"/>
  <c r="J309" i="56"/>
  <c r="F309" i="56"/>
  <c r="O306" i="56"/>
  <c r="N306" i="56"/>
  <c r="M306" i="56"/>
  <c r="L306" i="56"/>
  <c r="K306" i="56"/>
  <c r="J306" i="56"/>
  <c r="F306" i="56"/>
  <c r="O303" i="56"/>
  <c r="N303" i="56"/>
  <c r="M303" i="56"/>
  <c r="L303" i="56"/>
  <c r="K303" i="56"/>
  <c r="J303" i="56"/>
  <c r="F303" i="56"/>
  <c r="O300" i="56"/>
  <c r="N300" i="56"/>
  <c r="M300" i="56"/>
  <c r="L300" i="56"/>
  <c r="K300" i="56"/>
  <c r="J300" i="56"/>
  <c r="F300" i="56"/>
  <c r="O297" i="56"/>
  <c r="N297" i="56"/>
  <c r="M297" i="56"/>
  <c r="L297" i="56"/>
  <c r="K297" i="56"/>
  <c r="J297" i="56"/>
  <c r="F297" i="56"/>
  <c r="O284" i="56"/>
  <c r="O294" i="56" s="1"/>
  <c r="N284" i="56"/>
  <c r="N294" i="56" s="1"/>
  <c r="M284" i="56"/>
  <c r="M294" i="56" s="1"/>
  <c r="L284" i="56"/>
  <c r="K284" i="56"/>
  <c r="K294" i="56" s="1"/>
  <c r="J284" i="56"/>
  <c r="J294" i="56" s="1"/>
  <c r="F284" i="56"/>
  <c r="F294" i="56" s="1"/>
  <c r="O277" i="56"/>
  <c r="F277" i="56"/>
  <c r="O273" i="56"/>
  <c r="N273" i="56"/>
  <c r="M273" i="56"/>
  <c r="L273" i="56"/>
  <c r="K273" i="56"/>
  <c r="J273" i="56"/>
  <c r="F273" i="56"/>
  <c r="O269" i="56"/>
  <c r="N269" i="56"/>
  <c r="M269" i="56"/>
  <c r="L269" i="56"/>
  <c r="K269" i="56"/>
  <c r="J269" i="56"/>
  <c r="F269" i="56"/>
  <c r="O265" i="56"/>
  <c r="N265" i="56"/>
  <c r="M265" i="56"/>
  <c r="L265" i="56"/>
  <c r="K265" i="56"/>
  <c r="J265" i="56"/>
  <c r="F265" i="56"/>
  <c r="O255" i="56"/>
  <c r="N255" i="56"/>
  <c r="N252" i="56" s="1"/>
  <c r="N247" i="56" s="1"/>
  <c r="M255" i="56"/>
  <c r="M252" i="56" s="1"/>
  <c r="M247" i="56" s="1"/>
  <c r="L255" i="56"/>
  <c r="L252" i="56" s="1"/>
  <c r="L247" i="56" s="1"/>
  <c r="K255" i="56"/>
  <c r="K252" i="56" s="1"/>
  <c r="K247" i="56" s="1"/>
  <c r="J255" i="56"/>
  <c r="J252" i="56" s="1"/>
  <c r="J247" i="56" s="1"/>
  <c r="F255" i="56"/>
  <c r="O252" i="56"/>
  <c r="F252" i="56"/>
  <c r="O247" i="56"/>
  <c r="F247" i="56"/>
  <c r="O240" i="56"/>
  <c r="N240" i="56"/>
  <c r="M240" i="56"/>
  <c r="L240" i="56"/>
  <c r="K240" i="56"/>
  <c r="J240" i="56"/>
  <c r="F240" i="56"/>
  <c r="O233" i="56"/>
  <c r="N233" i="56"/>
  <c r="M233" i="56"/>
  <c r="L233" i="56"/>
  <c r="K233" i="56"/>
  <c r="J233" i="56"/>
  <c r="F233" i="56"/>
  <c r="O229" i="56"/>
  <c r="N229" i="56"/>
  <c r="N224" i="56" s="1"/>
  <c r="N218" i="56" s="1"/>
  <c r="M229" i="56"/>
  <c r="M224" i="56" s="1"/>
  <c r="M218" i="56" s="1"/>
  <c r="L229" i="56"/>
  <c r="L224" i="56" s="1"/>
  <c r="L218" i="56" s="1"/>
  <c r="K229" i="56"/>
  <c r="K224" i="56" s="1"/>
  <c r="K218" i="56" s="1"/>
  <c r="J229" i="56"/>
  <c r="J224" i="56" s="1"/>
  <c r="J218" i="56" s="1"/>
  <c r="F229" i="56"/>
  <c r="O224" i="56"/>
  <c r="F224" i="56"/>
  <c r="O218" i="56"/>
  <c r="F218" i="56"/>
  <c r="O211" i="56"/>
  <c r="N211" i="56"/>
  <c r="N208" i="56" s="1"/>
  <c r="M211" i="56"/>
  <c r="M208" i="56" s="1"/>
  <c r="L211" i="56"/>
  <c r="L208" i="56" s="1"/>
  <c r="K211" i="56"/>
  <c r="K208" i="56" s="1"/>
  <c r="J211" i="56"/>
  <c r="J208" i="56" s="1"/>
  <c r="F211" i="56"/>
  <c r="O208" i="56"/>
  <c r="F208" i="56"/>
  <c r="O186" i="56"/>
  <c r="N186" i="56"/>
  <c r="M186" i="56"/>
  <c r="L186" i="56"/>
  <c r="K186" i="56"/>
  <c r="J186" i="56"/>
  <c r="F186" i="56"/>
  <c r="O169" i="56"/>
  <c r="N169" i="56"/>
  <c r="N165" i="56" s="1"/>
  <c r="N162" i="56" s="1"/>
  <c r="M169" i="56"/>
  <c r="M165" i="56" s="1"/>
  <c r="M162" i="56" s="1"/>
  <c r="L169" i="56"/>
  <c r="K169" i="56"/>
  <c r="K165" i="56" s="1"/>
  <c r="K162" i="56" s="1"/>
  <c r="J169" i="56"/>
  <c r="J165" i="56" s="1"/>
  <c r="J162" i="56" s="1"/>
  <c r="F169" i="56"/>
  <c r="O165" i="56"/>
  <c r="L165" i="56"/>
  <c r="F165" i="56"/>
  <c r="O162" i="56"/>
  <c r="L162" i="56"/>
  <c r="F162" i="56"/>
  <c r="O138" i="56"/>
  <c r="N138" i="56"/>
  <c r="M138" i="56"/>
  <c r="L138" i="56"/>
  <c r="K138" i="56"/>
  <c r="J138" i="56"/>
  <c r="F138" i="56"/>
  <c r="O131" i="56"/>
  <c r="N131" i="56"/>
  <c r="N125" i="56" s="1"/>
  <c r="M131" i="56"/>
  <c r="M125" i="56" s="1"/>
  <c r="L131" i="56"/>
  <c r="L125" i="56" s="1"/>
  <c r="K131" i="56"/>
  <c r="J131" i="56"/>
  <c r="J125" i="56" s="1"/>
  <c r="F131" i="56"/>
  <c r="O125" i="56"/>
  <c r="K125" i="56"/>
  <c r="F125" i="56"/>
  <c r="O116" i="56"/>
  <c r="F116" i="56"/>
  <c r="O110" i="56"/>
  <c r="F110" i="56"/>
  <c r="O101" i="56"/>
  <c r="O107" i="56" s="1"/>
  <c r="F101" i="56"/>
  <c r="F107" i="56" s="1"/>
  <c r="O91" i="56"/>
  <c r="O98" i="56" s="1"/>
  <c r="N91" i="56"/>
  <c r="N98" i="56" s="1"/>
  <c r="M91" i="56"/>
  <c r="M98" i="56" s="1"/>
  <c r="L91" i="56"/>
  <c r="L98" i="56" s="1"/>
  <c r="K91" i="56"/>
  <c r="K98" i="56" s="1"/>
  <c r="J91" i="56"/>
  <c r="J98" i="56" s="1"/>
  <c r="F91" i="56"/>
  <c r="F98" i="56" s="1"/>
  <c r="N88" i="56"/>
  <c r="M88" i="56"/>
  <c r="L88" i="56"/>
  <c r="K88" i="56"/>
  <c r="J88" i="56"/>
  <c r="F88" i="56"/>
  <c r="O71" i="56"/>
  <c r="N71" i="56"/>
  <c r="M71" i="56"/>
  <c r="L71" i="56"/>
  <c r="K71" i="56"/>
  <c r="J71" i="56"/>
  <c r="F71" i="56"/>
  <c r="O65" i="56"/>
  <c r="N65" i="56"/>
  <c r="M65" i="56"/>
  <c r="L65" i="56"/>
  <c r="K65" i="56"/>
  <c r="J65" i="56"/>
  <c r="F65" i="56"/>
  <c r="O59" i="56"/>
  <c r="N59" i="56"/>
  <c r="M59" i="56"/>
  <c r="L59" i="56"/>
  <c r="K59" i="56"/>
  <c r="J59" i="56"/>
  <c r="F59" i="56"/>
  <c r="O53" i="56"/>
  <c r="N53" i="56"/>
  <c r="M53" i="56"/>
  <c r="L53" i="56"/>
  <c r="K53" i="56"/>
  <c r="J53" i="56"/>
  <c r="F53" i="56"/>
  <c r="N49" i="56"/>
  <c r="M49" i="56"/>
  <c r="L49" i="56"/>
  <c r="K49" i="56"/>
  <c r="J49" i="56"/>
  <c r="F49" i="56"/>
  <c r="O45" i="56"/>
  <c r="N45" i="56"/>
  <c r="M45" i="56"/>
  <c r="L45" i="56"/>
  <c r="K45" i="56"/>
  <c r="J45" i="56"/>
  <c r="F45" i="56"/>
  <c r="O37" i="56"/>
  <c r="N37" i="56"/>
  <c r="M37" i="56"/>
  <c r="L37" i="56"/>
  <c r="K37" i="56"/>
  <c r="J37" i="56"/>
  <c r="F37" i="56"/>
  <c r="O32" i="56"/>
  <c r="N32" i="56"/>
  <c r="M32" i="56"/>
  <c r="L32" i="56"/>
  <c r="K32" i="56"/>
  <c r="J32" i="56"/>
  <c r="F32" i="56"/>
  <c r="N28" i="56"/>
  <c r="M28" i="56"/>
  <c r="L28" i="56"/>
  <c r="K28" i="56"/>
  <c r="J28" i="56"/>
  <c r="F28" i="56"/>
  <c r="O17" i="56"/>
  <c r="N17" i="56"/>
  <c r="M17" i="56"/>
  <c r="L17" i="56"/>
  <c r="K17" i="56"/>
  <c r="J17" i="56"/>
  <c r="F17" i="56"/>
  <c r="O13" i="56"/>
  <c r="N13" i="56"/>
  <c r="M13" i="56"/>
  <c r="L13" i="56"/>
  <c r="K13" i="56"/>
  <c r="J13" i="56"/>
  <c r="F13" i="56"/>
  <c r="F84" i="56" l="1"/>
  <c r="O84" i="56"/>
  <c r="O400" i="56"/>
  <c r="L294" i="56"/>
  <c r="L277" i="56"/>
  <c r="F400" i="56"/>
  <c r="F281" i="56"/>
  <c r="F355" i="56"/>
  <c r="K355" i="56"/>
  <c r="M355" i="56"/>
  <c r="O355" i="56"/>
  <c r="J400" i="56"/>
  <c r="L400" i="56"/>
  <c r="N400" i="56"/>
  <c r="F122" i="56"/>
  <c r="J355" i="56"/>
  <c r="L355" i="56"/>
  <c r="N355" i="56"/>
  <c r="K400" i="56"/>
  <c r="M400" i="56"/>
  <c r="J84" i="56"/>
  <c r="L84" i="56"/>
  <c r="N84" i="56"/>
  <c r="K84" i="56"/>
  <c r="M84" i="56"/>
  <c r="O122" i="56"/>
  <c r="O281" i="56"/>
  <c r="F408" i="56" l="1"/>
  <c r="F409" i="56" s="1"/>
  <c r="O408" i="56"/>
  <c r="K110" i="56"/>
  <c r="K408" i="56"/>
  <c r="M110" i="56"/>
  <c r="M116" i="56"/>
  <c r="M122" i="56"/>
  <c r="K122" i="56"/>
  <c r="K116" i="56"/>
  <c r="J110" i="56"/>
  <c r="J116" i="56"/>
  <c r="J122" i="56"/>
  <c r="L110" i="56"/>
  <c r="L116" i="56"/>
  <c r="L122" i="56"/>
  <c r="J408" i="56"/>
  <c r="N110" i="56"/>
  <c r="M408" i="56"/>
  <c r="J277" i="56"/>
  <c r="J281" i="56"/>
  <c r="N122" i="56"/>
  <c r="N116" i="56"/>
  <c r="J101" i="56"/>
  <c r="J107" i="56"/>
  <c r="M277" i="56"/>
  <c r="M281" i="56"/>
  <c r="M107" i="56"/>
  <c r="M101" i="56"/>
  <c r="K277" i="56"/>
  <c r="K281" i="56"/>
  <c r="K107" i="56"/>
  <c r="K101" i="56"/>
  <c r="L107" i="56"/>
  <c r="L101" i="56"/>
  <c r="N107" i="56"/>
  <c r="N101" i="56"/>
  <c r="N277" i="56"/>
  <c r="N281" i="56"/>
</calcChain>
</file>

<file path=xl/sharedStrings.xml><?xml version="1.0" encoding="utf-8"?>
<sst xmlns="http://schemas.openxmlformats.org/spreadsheetml/2006/main" count="1154" uniqueCount="495">
  <si>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</si>
  <si>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</si>
  <si>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</si>
  <si>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</si>
  <si>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</si>
  <si>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</si>
  <si>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</si>
  <si>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</si>
  <si>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</si>
  <si>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</si>
  <si>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</si>
  <si>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</si>
  <si>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</si>
  <si>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</si>
  <si>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</si>
  <si>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</si>
  <si>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</si>
  <si>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</si>
  <si>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</si>
  <si>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</si>
  <si>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</si>
  <si>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</si>
  <si>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</si>
  <si>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</si>
  <si>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</si>
  <si>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</si>
  <si>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</si>
  <si>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</si>
  <si>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</si>
  <si>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</si>
  <si>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</si>
  <si>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</si>
  <si>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</si>
  <si>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</si>
  <si>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</si>
  <si>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</si>
  <si>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</si>
  <si>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</si>
  <si>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</si>
  <si>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</si>
  <si>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</si>
  <si>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</si>
  <si>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</si>
  <si>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</si>
  <si>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</si>
  <si>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</si>
  <si>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</si>
  <si>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</si>
  <si>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</si>
  <si>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</si>
  <si>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</si>
  <si>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</si>
  <si>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</si>
  <si>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</si>
  <si>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</si>
  <si>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</si>
  <si>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</si>
  <si>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</si>
  <si>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</si>
  <si>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</si>
  <si>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</si>
  <si>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</si>
  <si>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</si>
  <si>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</si>
  <si>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</si>
  <si>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</si>
  <si>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</si>
  <si>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</si>
  <si>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</si>
  <si>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</si>
  <si>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</si>
  <si>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</si>
  <si>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</si>
  <si>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</si>
  <si>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</si>
  <si>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</si>
  <si>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</si>
  <si>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</si>
  <si>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</si>
  <si>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</si>
  <si>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</si>
  <si>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</si>
  <si>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</si>
  <si>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</si>
  <si>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</si>
  <si>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</si>
  <si>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</si>
  <si>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</si>
  <si>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</si>
  <si>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</si>
  <si>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</si>
  <si>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</si>
  <si>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</si>
  <si>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</si>
  <si>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</si>
  <si>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</si>
  <si>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</si>
  <si>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</si>
  <si>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</si>
  <si>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</si>
  <si>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</si>
  <si>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</si>
  <si>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</si>
  <si>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</si>
  <si>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</si>
  <si>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</si>
  <si>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</si>
  <si>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</si>
  <si>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</si>
  <si>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</si>
  <si>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</si>
  <si>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</si>
  <si>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</si>
  <si>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</si>
  <si>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</si>
  <si>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</si>
  <si>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</si>
  <si>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</si>
  <si>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</si>
  <si>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</si>
  <si>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</si>
  <si>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</si>
  <si>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</si>
  <si>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</si>
  <si>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</si>
  <si>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</si>
  <si>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</si>
  <si>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</si>
  <si>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</si>
  <si>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</si>
  <si>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</si>
  <si>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</si>
  <si>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</si>
  <si>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</si>
  <si>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</si>
  <si>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</si>
  <si>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</si>
  <si>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</si>
  <si>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</si>
  <si>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</si>
  <si>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</si>
  <si>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</si>
  <si>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</si>
  <si>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</si>
  <si>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</si>
  <si>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</si>
  <si>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</si>
  <si>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</si>
  <si>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</si>
  <si>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</si>
  <si>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</si>
  <si>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</si>
  <si>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</si>
  <si>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</si>
  <si>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</si>
  <si>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</si>
  <si>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</si>
  <si>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</si>
  <si>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</si>
  <si>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</si>
  <si>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</si>
  <si>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</si>
  <si>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</si>
  <si>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</si>
  <si>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</si>
  <si>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</si>
  <si>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</si>
  <si>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</si>
  <si>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</si>
  <si>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</si>
  <si>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</si>
  <si>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</si>
  <si>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</si>
  <si>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</si>
  <si>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</si>
  <si>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</si>
  <si>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</si>
  <si>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</si>
  <si>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</si>
  <si>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</si>
  <si>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</si>
  <si>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</si>
  <si>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</si>
  <si>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</si>
  <si>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</si>
  <si>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</si>
  <si>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</si>
  <si>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</si>
  <si>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</si>
  <si>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</si>
  <si>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</si>
  <si>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</si>
  <si>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</si>
  <si>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</si>
  <si>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</si>
  <si>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</si>
  <si>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</si>
  <si>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</si>
  <si>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</si>
  <si>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</si>
  <si>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</si>
  <si>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</si>
  <si>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</si>
  <si>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</si>
  <si>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</si>
  <si>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</si>
  <si>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</si>
  <si>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</si>
  <si>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</si>
  <si>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</si>
  <si>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</si>
  <si>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</si>
  <si>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</si>
  <si>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</si>
  <si>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</si>
  <si>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</si>
  <si>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</si>
  <si>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</si>
  <si>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</si>
  <si>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</si>
  <si>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</si>
  <si>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</si>
  <si>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</si>
  <si>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</si>
  <si>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</si>
  <si>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</si>
  <si>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</si>
  <si>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</si>
  <si>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</si>
  <si>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</si>
  <si>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</si>
  <si>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</si>
  <si>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</si>
  <si>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</si>
  <si>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</si>
  <si>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</si>
  <si>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</si>
  <si>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</si>
  <si>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</si>
  <si>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</si>
  <si>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</si>
  <si>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</si>
  <si>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</si>
  <si>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</si>
  <si>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</si>
  <si>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</si>
  <si>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</si>
  <si>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</si>
  <si>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</si>
  <si>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</si>
  <si>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</si>
  <si>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</si>
  <si>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</si>
  <si>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</si>
  <si>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</si>
  <si>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</si>
  <si>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</si>
  <si>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</si>
  <si>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</si>
  <si>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</si>
  <si>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</si>
  <si>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</si>
  <si>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</si>
  <si>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</si>
  <si>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</si>
  <si>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</si>
  <si>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</si>
  <si>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</si>
  <si>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</si>
  <si>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</si>
  <si>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</si>
  <si>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</si>
  <si>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</si>
  <si>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</si>
  <si>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</si>
  <si>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</si>
  <si>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</si>
  <si>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</si>
  <si>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</si>
  <si>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</si>
  <si>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</si>
  <si>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</si>
  <si>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</si>
  <si>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</si>
  <si>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</si>
  <si>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</si>
  <si>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</si>
  <si>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</si>
  <si>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</si>
  <si>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</si>
  <si>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</si>
  <si>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</si>
  <si>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</si>
  <si>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</si>
  <si>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</si>
  <si>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</si>
  <si>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</si>
  <si>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</si>
  <si>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</si>
  <si>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</si>
  <si>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</si>
  <si>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</si>
  <si>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</si>
  <si>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</si>
  <si>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</si>
  <si>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</si>
  <si>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</si>
  <si>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</si>
  <si>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</si>
  <si>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</si>
  <si>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</si>
  <si>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</si>
  <si>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</si>
  <si>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</si>
  <si>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</si>
  <si>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</si>
  <si>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</si>
  <si>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</si>
  <si>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</si>
  <si>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</si>
  <si>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</si>
  <si>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</si>
  <si>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</si>
  <si>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</si>
  <si>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</si>
  <si>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</si>
  <si>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</si>
  <si>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</si>
  <si>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</si>
  <si>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</si>
  <si>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</si>
  <si>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</si>
  <si>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</si>
  <si>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</si>
  <si>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</si>
  <si>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</si>
  <si>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</si>
  <si>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</si>
  <si>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</si>
  <si>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</si>
  <si>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</si>
  <si>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</si>
  <si>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</si>
  <si>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</si>
  <si>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</si>
  <si>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</si>
  <si>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</si>
  <si>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</si>
  <si>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</si>
  <si>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</si>
  <si>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</si>
  <si>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</si>
  <si>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</si>
  <si>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</si>
  <si>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</si>
  <si>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</si>
  <si>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</si>
  <si>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</si>
  <si>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</si>
  <si>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</si>
  <si>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</si>
  <si>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</si>
  <si>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</si>
  <si>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</si>
  <si>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</si>
  <si>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</si>
  <si>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</si>
  <si>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</si>
  <si>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</si>
  <si>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</si>
  <si>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</si>
  <si>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</si>
  <si>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</si>
  <si>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</si>
  <si>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</si>
  <si>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</si>
  <si>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</si>
  <si>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</si>
  <si>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</si>
  <si>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</si>
  <si>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</si>
  <si>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</si>
  <si>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</si>
  <si>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</si>
  <si>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</si>
  <si>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</si>
  <si>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</si>
  <si>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</si>
  <si>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</si>
  <si>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</si>
  <si>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</si>
  <si>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</si>
  <si>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</si>
  <si>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</si>
  <si>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</si>
  <si>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</si>
  <si>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</si>
  <si>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</si>
  <si>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</si>
  <si>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</si>
  <si>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</si>
  <si>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</si>
  <si>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</si>
  <si>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</si>
  <si>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</si>
  <si>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</si>
  <si>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</si>
  <si>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</si>
  <si>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</si>
  <si>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</si>
  <si>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</si>
  <si>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</si>
  <si>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</si>
  <si>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</si>
  <si>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</si>
  <si>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</si>
  <si>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</si>
  <si>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</si>
  <si>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</si>
  <si>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</si>
  <si>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</si>
  <si>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</si>
  <si>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</si>
  <si>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</si>
  <si>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</si>
  <si>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</si>
  <si>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</si>
  <si>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</si>
  <si>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</si>
  <si>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</si>
  <si>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</si>
  <si>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</si>
  <si>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</si>
  <si>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</si>
  <si>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</si>
  <si>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</si>
  <si>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</si>
  <si>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</si>
  <si>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</si>
  <si>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</si>
  <si>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</si>
  <si>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</si>
  <si>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</si>
  <si>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</si>
  <si>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</si>
  <si>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</si>
  <si>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</si>
  <si>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</si>
  <si>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</si>
  <si>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</si>
  <si>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</si>
  <si>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</si>
  <si>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</si>
  <si>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</si>
  <si>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</si>
  <si>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</si>
  <si>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</si>
  <si>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</si>
  <si>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</si>
  <si>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</si>
  <si>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</si>
  <si>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</si>
  <si>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</si>
  <si>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</si>
  <si>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</si>
  <si>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</si>
  <si>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</si>
  <si>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</si>
  <si>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</si>
  <si>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</si>
  <si>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</si>
  <si>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</si>
  <si>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</si>
  <si>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</si>
  <si>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</si>
  <si>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</si>
  <si>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</si>
  <si>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</si>
  <si>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</si>
  <si>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</si>
  <si>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</si>
  <si>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</si>
  <si>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</si>
  <si>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</si>
  <si>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Romulo Marques Lima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</si>
  <si>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</si>
  <si>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</si>
  <si>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</si>
  <si>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</si>
  <si>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</si>
  <si>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</si>
  <si>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428.307.101-34</t>
  </si>
  <si>
    <t>933.173.101-97</t>
  </si>
  <si>
    <t>972.437.441-68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</si>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</sst>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0" fillId="8" borderId="0" xfId="0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7"/>
  <sheetViews>
    <sheetView tabSelected="1" view="pageBreakPreview" zoomScale="82" zoomScaleNormal="85" zoomScaleSheetLayoutView="82" workbookViewId="0">
      <selection activeCell="A8" sqref="A8:O8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8" t="s">
        <v>449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18.75" x14ac:dyDescent="0.3">
      <c r="A2" s="98" t="s">
        <v>489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18.75" x14ac:dyDescent="0.3">
      <c r="A3" s="98" t="s">
        <v>193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</row>
    <row r="4" spans="1:15" ht="18.75" x14ac:dyDescent="0.3">
      <c r="A4" s="98" t="s">
        <v>194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8.75" x14ac:dyDescent="0.3">
      <c r="A5" s="56"/>
      <c r="B5" s="56"/>
      <c r="C5" s="59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8" t="s">
        <v>444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8.75" x14ac:dyDescent="0.3">
      <c r="A7" s="56"/>
      <c r="B7" s="56"/>
      <c r="C7" s="59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0" t="s">
        <v>445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9" spans="1:15" ht="18" customHeight="1" x14ac:dyDescent="0.25">
      <c r="A9" s="101" t="s">
        <v>494</v>
      </c>
      <c r="B9" s="101"/>
      <c r="C9" s="6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5.25" customHeight="1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199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5" t="s">
        <v>200</v>
      </c>
      <c r="C15" s="96"/>
      <c r="D15" s="96"/>
      <c r="E15" s="9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5" t="s">
        <v>201</v>
      </c>
      <c r="C16" s="96"/>
      <c r="D16" s="96"/>
      <c r="E16" s="9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199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5" t="s">
        <v>481</v>
      </c>
      <c r="C19" s="96"/>
      <c r="D19" s="96"/>
      <c r="E19" s="9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5" t="s">
        <v>202</v>
      </c>
      <c r="C20" s="96"/>
      <c r="D20" s="96"/>
      <c r="E20" s="9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5" t="s">
        <v>203</v>
      </c>
      <c r="C21" s="96"/>
      <c r="D21" s="96"/>
      <c r="E21" s="9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5" t="s">
        <v>204</v>
      </c>
      <c r="C22" s="96"/>
      <c r="D22" s="96"/>
      <c r="E22" s="9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5" t="s">
        <v>205</v>
      </c>
      <c r="C23" s="96"/>
      <c r="D23" s="96"/>
      <c r="E23" s="9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5" t="s">
        <v>206</v>
      </c>
      <c r="C24" s="96"/>
      <c r="D24" s="96"/>
      <c r="E24" s="9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5" t="s">
        <v>207</v>
      </c>
      <c r="C25" s="96"/>
      <c r="D25" s="96"/>
      <c r="E25" s="9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5" t="s">
        <v>208</v>
      </c>
      <c r="C26" s="96"/>
      <c r="D26" s="96"/>
      <c r="E26" s="9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5" t="s">
        <v>209</v>
      </c>
      <c r="C27" s="96"/>
      <c r="D27" s="96"/>
      <c r="E27" s="9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199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7" t="s">
        <v>248</v>
      </c>
      <c r="C30" s="68"/>
      <c r="D30" s="68"/>
      <c r="E30" s="69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7" t="s">
        <v>249</v>
      </c>
      <c r="C31" s="68"/>
      <c r="D31" s="68"/>
      <c r="E31" s="69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199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7" t="s">
        <v>240</v>
      </c>
      <c r="C34" s="68"/>
      <c r="D34" s="68"/>
      <c r="E34" s="69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7" t="s">
        <v>425</v>
      </c>
      <c r="C35" s="68"/>
      <c r="D35" s="68"/>
      <c r="E35" s="69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7" t="s">
        <v>238</v>
      </c>
      <c r="C36" s="68"/>
      <c r="D36" s="68"/>
      <c r="E36" s="69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199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7" t="s">
        <v>426</v>
      </c>
      <c r="C39" s="68"/>
      <c r="D39" s="68"/>
      <c r="E39" s="69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SUM(F41:F44)</f>
        <v>0</v>
      </c>
      <c r="G40" s="39">
        <f t="shared" ref="G40:M40" si="6">SUM(G41:G44)</f>
        <v>0</v>
      </c>
      <c r="H40" s="39">
        <f t="shared" si="6"/>
        <v>3</v>
      </c>
      <c r="I40" s="39">
        <f t="shared" si="6"/>
        <v>0</v>
      </c>
      <c r="J40" s="39">
        <f t="shared" si="6"/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ref="N40" si="7">SUM(N41:N44)</f>
        <v>0</v>
      </c>
      <c r="O40" s="41">
        <f>SUM(O41:O44)</f>
        <v>11805.18</v>
      </c>
    </row>
    <row r="41" spans="1:15" s="28" customFormat="1" x14ac:dyDescent="0.25">
      <c r="A41" s="20" t="s">
        <v>1</v>
      </c>
      <c r="B41" s="64" t="s">
        <v>199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x14ac:dyDescent="0.25">
      <c r="A42" s="19" t="s">
        <v>13</v>
      </c>
      <c r="B42" s="61" t="s">
        <v>298</v>
      </c>
      <c r="C42" s="62" t="s">
        <v>491</v>
      </c>
      <c r="D42" s="61"/>
      <c r="E42" s="61"/>
      <c r="F42" s="20"/>
      <c r="G42" s="20"/>
      <c r="H42" s="20">
        <v>1</v>
      </c>
      <c r="I42" s="20"/>
      <c r="J42" s="20"/>
      <c r="K42" s="20"/>
      <c r="L42" s="20"/>
      <c r="M42" s="20"/>
      <c r="N42" s="20"/>
      <c r="O42" s="30">
        <v>3935.06</v>
      </c>
    </row>
    <row r="43" spans="1:15" s="58" customFormat="1" x14ac:dyDescent="0.25">
      <c r="A43" s="19" t="s">
        <v>13</v>
      </c>
      <c r="B43" s="61" t="s">
        <v>249</v>
      </c>
      <c r="C43" s="62" t="s">
        <v>492</v>
      </c>
      <c r="D43" s="61"/>
      <c r="E43" s="61"/>
      <c r="F43" s="20"/>
      <c r="G43" s="20"/>
      <c r="H43" s="20">
        <v>1</v>
      </c>
      <c r="I43" s="20"/>
      <c r="J43" s="20"/>
      <c r="K43" s="20"/>
      <c r="L43" s="20"/>
      <c r="M43" s="20"/>
      <c r="N43" s="20"/>
      <c r="O43" s="30">
        <v>3935.06</v>
      </c>
    </row>
    <row r="44" spans="1:15" s="3" customFormat="1" x14ac:dyDescent="0.25">
      <c r="A44" s="19" t="s">
        <v>13</v>
      </c>
      <c r="B44" s="61" t="s">
        <v>484</v>
      </c>
      <c r="C44" s="62" t="s">
        <v>493</v>
      </c>
      <c r="D44" s="61"/>
      <c r="E44" s="61"/>
      <c r="F44" s="20"/>
      <c r="G44" s="20"/>
      <c r="H44" s="20">
        <v>1</v>
      </c>
      <c r="I44" s="20"/>
      <c r="J44" s="20"/>
      <c r="K44" s="20"/>
      <c r="L44" s="20"/>
      <c r="M44" s="20"/>
      <c r="N44" s="20"/>
      <c r="O44" s="30">
        <v>3935.06</v>
      </c>
    </row>
    <row r="45" spans="1:15" s="28" customFormat="1" hidden="1" x14ac:dyDescent="0.25">
      <c r="A45" s="39" t="s">
        <v>423</v>
      </c>
      <c r="B45" s="40" t="s">
        <v>17</v>
      </c>
      <c r="C45" s="40"/>
      <c r="D45" s="39" t="s">
        <v>13</v>
      </c>
      <c r="E45" s="40" t="s">
        <v>18</v>
      </c>
      <c r="F45" s="39">
        <f>SUM(F46:F48)</f>
        <v>2</v>
      </c>
      <c r="G45" s="39"/>
      <c r="H45" s="39"/>
      <c r="I45" s="39"/>
      <c r="J45" s="39">
        <f t="shared" ref="J45:N45" si="8">SUM(J46:J48)</f>
        <v>0</v>
      </c>
      <c r="K45" s="39">
        <f t="shared" si="8"/>
        <v>0</v>
      </c>
      <c r="L45" s="39">
        <f t="shared" si="8"/>
        <v>0</v>
      </c>
      <c r="M45" s="39">
        <f t="shared" si="8"/>
        <v>0</v>
      </c>
      <c r="N45" s="39">
        <f t="shared" si="8"/>
        <v>0</v>
      </c>
      <c r="O45" s="41">
        <f>SUM(O46:O48)</f>
        <v>5292.48</v>
      </c>
    </row>
    <row r="46" spans="1:15" s="28" customFormat="1" hidden="1" x14ac:dyDescent="0.25">
      <c r="A46" s="20" t="s">
        <v>1</v>
      </c>
      <c r="B46" s="64" t="s">
        <v>199</v>
      </c>
      <c r="C46" s="65"/>
      <c r="D46" s="65"/>
      <c r="E46" s="66"/>
      <c r="F46" s="20"/>
      <c r="G46" s="20"/>
      <c r="H46" s="20"/>
      <c r="I46" s="20"/>
      <c r="J46" s="20"/>
      <c r="K46" s="20"/>
      <c r="L46" s="20"/>
      <c r="M46" s="20"/>
      <c r="N46" s="20"/>
      <c r="O46" s="21"/>
    </row>
    <row r="47" spans="1:15" s="3" customFormat="1" hidden="1" x14ac:dyDescent="0.25">
      <c r="A47" s="19" t="s">
        <v>13</v>
      </c>
      <c r="B47" s="89" t="s">
        <v>357</v>
      </c>
      <c r="C47" s="90"/>
      <c r="D47" s="90"/>
      <c r="E47" s="91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3" customFormat="1" hidden="1" x14ac:dyDescent="0.25">
      <c r="A48" s="19" t="s">
        <v>13</v>
      </c>
      <c r="B48" s="89" t="s">
        <v>358</v>
      </c>
      <c r="C48" s="90"/>
      <c r="D48" s="90"/>
      <c r="E48" s="91"/>
      <c r="F48" s="20">
        <v>1</v>
      </c>
      <c r="G48" s="20"/>
      <c r="H48" s="20"/>
      <c r="I48" s="20"/>
      <c r="J48" s="20"/>
      <c r="K48" s="20"/>
      <c r="L48" s="20"/>
      <c r="M48" s="20"/>
      <c r="N48" s="20"/>
      <c r="O48" s="30">
        <v>2646.24</v>
      </c>
    </row>
    <row r="49" spans="1:15" s="28" customFormat="1" hidden="1" x14ac:dyDescent="0.25">
      <c r="A49" s="50" t="s">
        <v>364</v>
      </c>
      <c r="B49" s="40" t="s">
        <v>19</v>
      </c>
      <c r="C49" s="40"/>
      <c r="D49" s="39" t="s">
        <v>13</v>
      </c>
      <c r="E49" s="40" t="s">
        <v>480</v>
      </c>
      <c r="F49" s="39">
        <f t="shared" ref="F49:O49" si="9">SUM(F50:F52)</f>
        <v>2</v>
      </c>
      <c r="G49" s="39"/>
      <c r="H49" s="39"/>
      <c r="I49" s="39"/>
      <c r="J49" s="39">
        <f t="shared" si="9"/>
        <v>0</v>
      </c>
      <c r="K49" s="39">
        <f t="shared" si="9"/>
        <v>0</v>
      </c>
      <c r="L49" s="39">
        <f t="shared" si="9"/>
        <v>0</v>
      </c>
      <c r="M49" s="39">
        <f t="shared" si="9"/>
        <v>0</v>
      </c>
      <c r="N49" s="39">
        <f t="shared" si="9"/>
        <v>0</v>
      </c>
      <c r="O49" s="41">
        <f t="shared" si="9"/>
        <v>5292.48</v>
      </c>
    </row>
    <row r="50" spans="1:15" s="28" customFormat="1" hidden="1" x14ac:dyDescent="0.25">
      <c r="A50" s="20" t="s">
        <v>1</v>
      </c>
      <c r="B50" s="64" t="s">
        <v>199</v>
      </c>
      <c r="C50" s="65"/>
      <c r="D50" s="65"/>
      <c r="E50" s="66"/>
      <c r="F50" s="20"/>
      <c r="G50" s="20"/>
      <c r="H50" s="20"/>
      <c r="I50" s="20"/>
      <c r="J50" s="20"/>
      <c r="K50" s="20"/>
      <c r="L50" s="20"/>
      <c r="M50" s="20"/>
      <c r="N50" s="20"/>
      <c r="O50" s="21"/>
    </row>
    <row r="51" spans="1:15" s="38" customFormat="1" hidden="1" x14ac:dyDescent="0.25">
      <c r="A51" s="53" t="s">
        <v>13</v>
      </c>
      <c r="B51" s="81" t="s">
        <v>306</v>
      </c>
      <c r="C51" s="82"/>
      <c r="D51" s="82"/>
      <c r="E51" s="83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38" customFormat="1" hidden="1" x14ac:dyDescent="0.25">
      <c r="A52" s="53" t="s">
        <v>13</v>
      </c>
      <c r="B52" s="81" t="s">
        <v>307</v>
      </c>
      <c r="C52" s="82"/>
      <c r="D52" s="82"/>
      <c r="E52" s="83"/>
      <c r="F52" s="54">
        <v>1</v>
      </c>
      <c r="G52" s="54"/>
      <c r="H52" s="54"/>
      <c r="I52" s="54"/>
      <c r="J52" s="54"/>
      <c r="K52" s="54"/>
      <c r="L52" s="54"/>
      <c r="M52" s="54"/>
      <c r="N52" s="54"/>
      <c r="O52" s="55">
        <v>2646.24</v>
      </c>
    </row>
    <row r="53" spans="1:15" s="28" customFormat="1" hidden="1" x14ac:dyDescent="0.25">
      <c r="A53" s="39" t="s">
        <v>363</v>
      </c>
      <c r="B53" s="40" t="s">
        <v>20</v>
      </c>
      <c r="C53" s="40"/>
      <c r="D53" s="39" t="s">
        <v>13</v>
      </c>
      <c r="E53" s="40" t="s">
        <v>21</v>
      </c>
      <c r="F53" s="39">
        <f>SUM(F54:F58)</f>
        <v>4</v>
      </c>
      <c r="G53" s="39"/>
      <c r="H53" s="39"/>
      <c r="I53" s="39"/>
      <c r="J53" s="39">
        <f t="shared" ref="J53:N53" si="10">SUM(J54:J58)</f>
        <v>0</v>
      </c>
      <c r="K53" s="39">
        <f t="shared" si="10"/>
        <v>0</v>
      </c>
      <c r="L53" s="39">
        <f t="shared" si="10"/>
        <v>0</v>
      </c>
      <c r="M53" s="39">
        <f t="shared" si="10"/>
        <v>0</v>
      </c>
      <c r="N53" s="39">
        <f t="shared" si="10"/>
        <v>0</v>
      </c>
      <c r="O53" s="41">
        <f>SUM(O54:O58)</f>
        <v>10584.96</v>
      </c>
    </row>
    <row r="54" spans="1:15" s="28" customFormat="1" hidden="1" x14ac:dyDescent="0.25">
      <c r="A54" s="20" t="s">
        <v>1</v>
      </c>
      <c r="B54" s="64" t="s">
        <v>199</v>
      </c>
      <c r="C54" s="65"/>
      <c r="D54" s="65"/>
      <c r="E54" s="66"/>
      <c r="F54" s="20"/>
      <c r="G54" s="20"/>
      <c r="H54" s="20"/>
      <c r="I54" s="20"/>
      <c r="J54" s="20"/>
      <c r="K54" s="20"/>
      <c r="L54" s="20"/>
      <c r="M54" s="20"/>
      <c r="N54" s="20"/>
      <c r="O54" s="21"/>
    </row>
    <row r="55" spans="1:15" s="3" customFormat="1" hidden="1" x14ac:dyDescent="0.25">
      <c r="A55" s="19" t="s">
        <v>13</v>
      </c>
      <c r="B55" s="67" t="s">
        <v>244</v>
      </c>
      <c r="C55" s="68"/>
      <c r="D55" s="68"/>
      <c r="E55" s="69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7" t="s">
        <v>243</v>
      </c>
      <c r="C56" s="68"/>
      <c r="D56" s="68"/>
      <c r="E56" s="69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7" t="s">
        <v>245</v>
      </c>
      <c r="C57" s="68"/>
      <c r="D57" s="68"/>
      <c r="E57" s="69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3" customFormat="1" hidden="1" x14ac:dyDescent="0.25">
      <c r="A58" s="19" t="s">
        <v>13</v>
      </c>
      <c r="B58" s="67" t="s">
        <v>246</v>
      </c>
      <c r="C58" s="68"/>
      <c r="D58" s="68"/>
      <c r="E58" s="69"/>
      <c r="F58" s="20">
        <v>1</v>
      </c>
      <c r="G58" s="20"/>
      <c r="H58" s="20"/>
      <c r="I58" s="20"/>
      <c r="J58" s="20"/>
      <c r="K58" s="20"/>
      <c r="L58" s="20"/>
      <c r="M58" s="20"/>
      <c r="N58" s="20"/>
      <c r="O58" s="30">
        <v>2646.24</v>
      </c>
    </row>
    <row r="59" spans="1:15" s="28" customFormat="1" hidden="1" x14ac:dyDescent="0.25">
      <c r="A59" s="39" t="s">
        <v>365</v>
      </c>
      <c r="B59" s="40" t="s">
        <v>22</v>
      </c>
      <c r="C59" s="40"/>
      <c r="D59" s="39" t="s">
        <v>13</v>
      </c>
      <c r="E59" s="40" t="s">
        <v>23</v>
      </c>
      <c r="F59" s="39">
        <f>SUM(F60:F64)</f>
        <v>4</v>
      </c>
      <c r="G59" s="39"/>
      <c r="H59" s="39"/>
      <c r="I59" s="39"/>
      <c r="J59" s="39">
        <f t="shared" ref="J59:N59" si="11">SUM(J60:J64)</f>
        <v>0</v>
      </c>
      <c r="K59" s="39">
        <f t="shared" si="11"/>
        <v>0</v>
      </c>
      <c r="L59" s="39">
        <f t="shared" si="11"/>
        <v>0</v>
      </c>
      <c r="M59" s="39">
        <f t="shared" si="11"/>
        <v>0</v>
      </c>
      <c r="N59" s="39">
        <f t="shared" si="11"/>
        <v>0</v>
      </c>
      <c r="O59" s="41">
        <f>SUM(O60:O64)</f>
        <v>10584.96</v>
      </c>
    </row>
    <row r="60" spans="1:15" s="28" customFormat="1" hidden="1" x14ac:dyDescent="0.25">
      <c r="A60" s="20" t="s">
        <v>1</v>
      </c>
      <c r="B60" s="64" t="s">
        <v>199</v>
      </c>
      <c r="C60" s="65"/>
      <c r="D60" s="65"/>
      <c r="E60" s="66"/>
      <c r="F60" s="20"/>
      <c r="G60" s="20"/>
      <c r="H60" s="20"/>
      <c r="I60" s="20"/>
      <c r="J60" s="20"/>
      <c r="K60" s="20"/>
      <c r="L60" s="20"/>
      <c r="M60" s="20"/>
      <c r="N60" s="20"/>
      <c r="O60" s="21"/>
    </row>
    <row r="61" spans="1:15" s="3" customFormat="1" hidden="1" x14ac:dyDescent="0.25">
      <c r="A61" s="19" t="s">
        <v>13</v>
      </c>
      <c r="B61" s="67" t="s">
        <v>253</v>
      </c>
      <c r="C61" s="68"/>
      <c r="D61" s="68"/>
      <c r="E61" s="69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7" t="s">
        <v>252</v>
      </c>
      <c r="C62" s="68"/>
      <c r="D62" s="68"/>
      <c r="E62" s="69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7" t="s">
        <v>251</v>
      </c>
      <c r="C63" s="68"/>
      <c r="D63" s="68"/>
      <c r="E63" s="69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3" customFormat="1" hidden="1" x14ac:dyDescent="0.25">
      <c r="A64" s="19" t="s">
        <v>13</v>
      </c>
      <c r="B64" s="67" t="s">
        <v>254</v>
      </c>
      <c r="C64" s="68"/>
      <c r="D64" s="68"/>
      <c r="E64" s="69"/>
      <c r="F64" s="20">
        <v>1</v>
      </c>
      <c r="G64" s="20"/>
      <c r="H64" s="20"/>
      <c r="I64" s="20"/>
      <c r="J64" s="20"/>
      <c r="K64" s="20"/>
      <c r="L64" s="20"/>
      <c r="M64" s="20"/>
      <c r="N64" s="20"/>
      <c r="O64" s="30">
        <v>2646.24</v>
      </c>
    </row>
    <row r="65" spans="1:15" s="28" customFormat="1" ht="19.899999999999999" hidden="1" customHeight="1" x14ac:dyDescent="0.25">
      <c r="A65" s="39" t="s">
        <v>366</v>
      </c>
      <c r="B65" s="40" t="s">
        <v>24</v>
      </c>
      <c r="C65" s="40"/>
      <c r="D65" s="39" t="s">
        <v>13</v>
      </c>
      <c r="E65" s="40" t="s">
        <v>369</v>
      </c>
      <c r="F65" s="39">
        <f>SUM(F66:F70)</f>
        <v>4</v>
      </c>
      <c r="G65" s="39"/>
      <c r="H65" s="39"/>
      <c r="I65" s="39"/>
      <c r="J65" s="39">
        <f t="shared" ref="J65:N65" si="12">SUM(J66:J70)</f>
        <v>0</v>
      </c>
      <c r="K65" s="39">
        <f t="shared" si="12"/>
        <v>0</v>
      </c>
      <c r="L65" s="39">
        <f t="shared" si="12"/>
        <v>0</v>
      </c>
      <c r="M65" s="39">
        <f t="shared" si="12"/>
        <v>0</v>
      </c>
      <c r="N65" s="39">
        <f t="shared" si="12"/>
        <v>0</v>
      </c>
      <c r="O65" s="41">
        <f>SUM(O66:O70)</f>
        <v>10584.96</v>
      </c>
    </row>
    <row r="66" spans="1:15" s="28" customFormat="1" ht="19.899999999999999" hidden="1" customHeight="1" x14ac:dyDescent="0.25">
      <c r="A66" s="20" t="s">
        <v>1</v>
      </c>
      <c r="B66" s="64" t="s">
        <v>199</v>
      </c>
      <c r="C66" s="65"/>
      <c r="D66" s="65"/>
      <c r="E66" s="66"/>
      <c r="F66" s="20"/>
      <c r="G66" s="20"/>
      <c r="H66" s="20"/>
      <c r="I66" s="20"/>
      <c r="J66" s="20"/>
      <c r="K66" s="20"/>
      <c r="L66" s="20"/>
      <c r="M66" s="20"/>
      <c r="N66" s="20"/>
      <c r="O66" s="21"/>
    </row>
    <row r="67" spans="1:15" s="3" customFormat="1" ht="19.899999999999999" hidden="1" customHeight="1" x14ac:dyDescent="0.25">
      <c r="A67" s="19" t="s">
        <v>13</v>
      </c>
      <c r="B67" s="67" t="s">
        <v>270</v>
      </c>
      <c r="C67" s="68"/>
      <c r="D67" s="68"/>
      <c r="E67" s="69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t="19.899999999999999" hidden="1" customHeight="1" x14ac:dyDescent="0.25">
      <c r="A68" s="19" t="s">
        <v>13</v>
      </c>
      <c r="B68" s="67" t="s">
        <v>271</v>
      </c>
      <c r="C68" s="68"/>
      <c r="D68" s="68"/>
      <c r="E68" s="69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t="19.899999999999999" hidden="1" customHeight="1" x14ac:dyDescent="0.25">
      <c r="A69" s="19" t="s">
        <v>13</v>
      </c>
      <c r="B69" s="67" t="s">
        <v>269</v>
      </c>
      <c r="C69" s="68"/>
      <c r="D69" s="68"/>
      <c r="E69" s="69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3" customFormat="1" ht="19.899999999999999" hidden="1" customHeight="1" x14ac:dyDescent="0.25">
      <c r="A70" s="19" t="s">
        <v>13</v>
      </c>
      <c r="B70" s="67" t="s">
        <v>272</v>
      </c>
      <c r="C70" s="68"/>
      <c r="D70" s="68"/>
      <c r="E70" s="69"/>
      <c r="F70" s="20">
        <v>1</v>
      </c>
      <c r="G70" s="20"/>
      <c r="H70" s="20"/>
      <c r="I70" s="20"/>
      <c r="J70" s="20"/>
      <c r="K70" s="20"/>
      <c r="L70" s="20"/>
      <c r="M70" s="20"/>
      <c r="N70" s="20"/>
      <c r="O70" s="30">
        <v>2646.24</v>
      </c>
    </row>
    <row r="71" spans="1:15" s="28" customFormat="1" ht="19.899999999999999" hidden="1" customHeight="1" x14ac:dyDescent="0.25">
      <c r="A71" s="39" t="s">
        <v>367</v>
      </c>
      <c r="B71" s="40" t="s">
        <v>25</v>
      </c>
      <c r="C71" s="40"/>
      <c r="D71" s="39" t="s">
        <v>13</v>
      </c>
      <c r="E71" s="40" t="s">
        <v>26</v>
      </c>
      <c r="F71" s="39">
        <f>SUM(F72:F74)</f>
        <v>2</v>
      </c>
      <c r="G71" s="39"/>
      <c r="H71" s="39"/>
      <c r="I71" s="39"/>
      <c r="J71" s="39">
        <f t="shared" ref="J71:N71" si="13">SUM(J72:J74)</f>
        <v>0</v>
      </c>
      <c r="K71" s="39">
        <f t="shared" si="13"/>
        <v>0</v>
      </c>
      <c r="L71" s="39">
        <f t="shared" si="13"/>
        <v>0</v>
      </c>
      <c r="M71" s="39">
        <f t="shared" si="13"/>
        <v>0</v>
      </c>
      <c r="N71" s="39">
        <f t="shared" si="13"/>
        <v>0</v>
      </c>
      <c r="O71" s="41">
        <f>SUM(O72:O74)</f>
        <v>5292.48</v>
      </c>
    </row>
    <row r="72" spans="1:15" s="28" customFormat="1" hidden="1" x14ac:dyDescent="0.25">
      <c r="A72" s="20" t="s">
        <v>1</v>
      </c>
      <c r="B72" s="64" t="s">
        <v>199</v>
      </c>
      <c r="C72" s="65"/>
      <c r="D72" s="65"/>
      <c r="E72" s="66"/>
      <c r="F72" s="20"/>
      <c r="G72" s="20"/>
      <c r="H72" s="20"/>
      <c r="I72" s="20"/>
      <c r="J72" s="20"/>
      <c r="K72" s="20"/>
      <c r="L72" s="20"/>
      <c r="M72" s="20"/>
      <c r="N72" s="20"/>
      <c r="O72" s="21"/>
    </row>
    <row r="73" spans="1:15" s="3" customFormat="1" hidden="1" x14ac:dyDescent="0.25">
      <c r="A73" s="19" t="s">
        <v>13</v>
      </c>
      <c r="B73" s="67" t="s">
        <v>242</v>
      </c>
      <c r="C73" s="68"/>
      <c r="D73" s="68"/>
      <c r="E73" s="69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3" customFormat="1" hidden="1" x14ac:dyDescent="0.25">
      <c r="A74" s="19" t="s">
        <v>13</v>
      </c>
      <c r="B74" s="67" t="s">
        <v>241</v>
      </c>
      <c r="C74" s="68"/>
      <c r="D74" s="68"/>
      <c r="E74" s="69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2646.24</v>
      </c>
    </row>
    <row r="75" spans="1:15" s="28" customFormat="1" hidden="1" x14ac:dyDescent="0.25">
      <c r="A75" s="39" t="s">
        <v>368</v>
      </c>
      <c r="B75" s="40" t="s">
        <v>455</v>
      </c>
      <c r="C75" s="40"/>
      <c r="D75" s="39" t="s">
        <v>10</v>
      </c>
      <c r="E75" s="40" t="s">
        <v>185</v>
      </c>
      <c r="F75" s="39">
        <f>SUM(F76:F78)</f>
        <v>2</v>
      </c>
      <c r="G75" s="39"/>
      <c r="H75" s="39"/>
      <c r="I75" s="39"/>
      <c r="J75" s="39">
        <f t="shared" ref="J75:N75" si="14">SUM(J76:J78)</f>
        <v>0</v>
      </c>
      <c r="K75" s="39">
        <f t="shared" si="14"/>
        <v>0</v>
      </c>
      <c r="L75" s="39">
        <f t="shared" si="14"/>
        <v>0</v>
      </c>
      <c r="M75" s="39">
        <f t="shared" si="14"/>
        <v>0</v>
      </c>
      <c r="N75" s="39">
        <f t="shared" si="14"/>
        <v>0</v>
      </c>
      <c r="O75" s="41">
        <f>SUM(O76:O78)</f>
        <v>5201.18</v>
      </c>
    </row>
    <row r="76" spans="1:15" s="28" customFormat="1" hidden="1" x14ac:dyDescent="0.25">
      <c r="A76" s="20" t="s">
        <v>1</v>
      </c>
      <c r="B76" s="64" t="s">
        <v>199</v>
      </c>
      <c r="C76" s="65"/>
      <c r="D76" s="65"/>
      <c r="E76" s="66"/>
      <c r="F76" s="20"/>
      <c r="G76" s="20"/>
      <c r="H76" s="20"/>
      <c r="I76" s="20"/>
      <c r="J76" s="20"/>
      <c r="K76" s="20"/>
      <c r="L76" s="20"/>
      <c r="M76" s="20"/>
      <c r="N76" s="20"/>
      <c r="O76" s="30"/>
    </row>
    <row r="77" spans="1:15" s="3" customFormat="1" ht="13.15" hidden="1" customHeight="1" x14ac:dyDescent="0.25">
      <c r="A77" s="19" t="s">
        <v>10</v>
      </c>
      <c r="B77" s="95" t="s">
        <v>433</v>
      </c>
      <c r="C77" s="96"/>
      <c r="D77" s="96"/>
      <c r="E77" s="9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3" customFormat="1" hidden="1" x14ac:dyDescent="0.25">
      <c r="A78" s="19" t="s">
        <v>10</v>
      </c>
      <c r="B78" s="95" t="s">
        <v>325</v>
      </c>
      <c r="C78" s="96"/>
      <c r="D78" s="96"/>
      <c r="E78" s="97"/>
      <c r="F78" s="20">
        <v>1</v>
      </c>
      <c r="G78" s="20"/>
      <c r="H78" s="20"/>
      <c r="I78" s="20"/>
      <c r="J78" s="20"/>
      <c r="K78" s="20"/>
      <c r="L78" s="20"/>
      <c r="M78" s="20"/>
      <c r="N78" s="20"/>
      <c r="O78" s="30">
        <v>2600.59</v>
      </c>
    </row>
    <row r="79" spans="1:15" s="44" customFormat="1" hidden="1" x14ac:dyDescent="0.25">
      <c r="A79" s="50" t="s">
        <v>473</v>
      </c>
      <c r="B79" s="51" t="s">
        <v>456</v>
      </c>
      <c r="C79" s="51"/>
      <c r="D79" s="50" t="s">
        <v>13</v>
      </c>
      <c r="E79" s="51" t="s">
        <v>457</v>
      </c>
      <c r="F79" s="50">
        <f>SUM(F80:F83)</f>
        <v>3</v>
      </c>
      <c r="G79" s="50"/>
      <c r="H79" s="50"/>
      <c r="I79" s="50"/>
      <c r="J79" s="50">
        <f t="shared" ref="J79:N79" si="15">SUM(J80:J83)</f>
        <v>0</v>
      </c>
      <c r="K79" s="50">
        <f t="shared" si="15"/>
        <v>0</v>
      </c>
      <c r="L79" s="50">
        <f t="shared" si="15"/>
        <v>0</v>
      </c>
      <c r="M79" s="50">
        <f t="shared" si="15"/>
        <v>0</v>
      </c>
      <c r="N79" s="50">
        <f t="shared" si="15"/>
        <v>0</v>
      </c>
      <c r="O79" s="52">
        <f>SUM(O80:O83)</f>
        <v>7938.7199999999993</v>
      </c>
    </row>
    <row r="80" spans="1:15" s="28" customFormat="1" hidden="1" x14ac:dyDescent="0.25">
      <c r="A80" s="20" t="s">
        <v>1</v>
      </c>
      <c r="B80" s="64" t="s">
        <v>199</v>
      </c>
      <c r="C80" s="65"/>
      <c r="D80" s="65"/>
      <c r="E80" s="66"/>
      <c r="F80" s="20"/>
      <c r="G80" s="20"/>
      <c r="H80" s="20"/>
      <c r="I80" s="20"/>
      <c r="J80" s="20"/>
      <c r="K80" s="20"/>
      <c r="L80" s="20"/>
      <c r="M80" s="20"/>
      <c r="N80" s="20"/>
      <c r="O80" s="21"/>
    </row>
    <row r="81" spans="1:15" s="38" customFormat="1" hidden="1" x14ac:dyDescent="0.25">
      <c r="A81" s="53" t="s">
        <v>13</v>
      </c>
      <c r="B81" s="81" t="s">
        <v>240</v>
      </c>
      <c r="C81" s="82"/>
      <c r="D81" s="82"/>
      <c r="E81" s="83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1" t="s">
        <v>425</v>
      </c>
      <c r="C82" s="82"/>
      <c r="D82" s="82"/>
      <c r="E82" s="83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s="38" customFormat="1" hidden="1" x14ac:dyDescent="0.25">
      <c r="A83" s="53" t="s">
        <v>13</v>
      </c>
      <c r="B83" s="81" t="s">
        <v>482</v>
      </c>
      <c r="C83" s="82"/>
      <c r="D83" s="82"/>
      <c r="E83" s="83"/>
      <c r="F83" s="53">
        <v>1</v>
      </c>
      <c r="G83" s="53"/>
      <c r="H83" s="53"/>
      <c r="I83" s="53"/>
      <c r="J83" s="53"/>
      <c r="K83" s="53"/>
      <c r="L83" s="53"/>
      <c r="M83" s="53"/>
      <c r="N83" s="53"/>
      <c r="O83" s="55">
        <v>2646.24</v>
      </c>
    </row>
    <row r="84" spans="1:15" hidden="1" x14ac:dyDescent="0.25">
      <c r="A84" s="70" t="s">
        <v>27</v>
      </c>
      <c r="B84" s="71"/>
      <c r="C84" s="71"/>
      <c r="D84" s="71"/>
      <c r="E84" s="72"/>
      <c r="F84" s="13">
        <f>F79+F75+F71+F65+F59+F53+F49+F45+F40+F37+F32+F28+F17+F13</f>
        <v>39</v>
      </c>
      <c r="G84" s="13"/>
      <c r="H84" s="13"/>
      <c r="I84" s="13"/>
      <c r="J84" s="13">
        <f>J79+J71+J65+J59+J53+J49+J45+J40+J32+J28+J17+J13</f>
        <v>0</v>
      </c>
      <c r="K84" s="13">
        <f>K79+K71+K65+K59+K53+K49+K45+K40+K32+K28+K17+K13</f>
        <v>0</v>
      </c>
      <c r="L84" s="13">
        <f>L79+L71+L65+L59+L53+L49+L45+L40+L32+L28+L17+L13</f>
        <v>1</v>
      </c>
      <c r="M84" s="13">
        <f>M79+M71+M65+M59+M53+M49+M45+M40+M32+M28+M17+M13</f>
        <v>0</v>
      </c>
      <c r="N84" s="13">
        <f>N79+N71+N65+N59+N53+N49+N45+N40+N32+N28+N17+N13</f>
        <v>0</v>
      </c>
      <c r="O84" s="15">
        <f>O79+O75+O71+O65+O59+O53+O49+O45+O40+O37+O32+O28+O17+O13</f>
        <v>118739.35800000001</v>
      </c>
    </row>
    <row r="85" spans="1:15" s="3" customFormat="1" hidden="1" x14ac:dyDescent="0.25">
      <c r="A85" s="93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4"/>
    </row>
    <row r="86" spans="1:15" hidden="1" x14ac:dyDescent="0.25">
      <c r="A86" s="92" t="s">
        <v>28</v>
      </c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</row>
    <row r="87" spans="1:15" hidden="1" x14ac:dyDescent="0.25">
      <c r="A87" s="8"/>
      <c r="B87" s="7" t="s">
        <v>9</v>
      </c>
      <c r="C87" s="7"/>
      <c r="D87" s="8" t="s">
        <v>10</v>
      </c>
      <c r="E87" s="7" t="s">
        <v>29</v>
      </c>
      <c r="F87" s="9">
        <v>0</v>
      </c>
      <c r="G87" s="9"/>
      <c r="H87" s="9"/>
      <c r="I87" s="9"/>
      <c r="J87" s="9" t="s">
        <v>12</v>
      </c>
      <c r="K87" s="9" t="s">
        <v>12</v>
      </c>
      <c r="L87" s="9" t="s">
        <v>12</v>
      </c>
      <c r="M87" s="9" t="s">
        <v>12</v>
      </c>
      <c r="N87" s="9" t="s">
        <v>12</v>
      </c>
      <c r="O87" s="14"/>
    </row>
    <row r="88" spans="1:15" hidden="1" x14ac:dyDescent="0.25">
      <c r="A88" s="11"/>
      <c r="B88" s="10"/>
      <c r="C88" s="10"/>
      <c r="D88" s="11"/>
      <c r="E88" s="12" t="s">
        <v>27</v>
      </c>
      <c r="F88" s="13">
        <f>SUM(F87:F87)</f>
        <v>0</v>
      </c>
      <c r="G88" s="13"/>
      <c r="H88" s="13"/>
      <c r="I88" s="13"/>
      <c r="J88" s="13">
        <f t="shared" ref="J88:N88" si="16">SUM(J87:J87)</f>
        <v>0</v>
      </c>
      <c r="K88" s="13">
        <f t="shared" si="16"/>
        <v>0</v>
      </c>
      <c r="L88" s="13">
        <f t="shared" si="16"/>
        <v>0</v>
      </c>
      <c r="M88" s="13">
        <f t="shared" si="16"/>
        <v>0</v>
      </c>
      <c r="N88" s="13">
        <f t="shared" si="16"/>
        <v>0</v>
      </c>
      <c r="O88" s="13">
        <v>0</v>
      </c>
    </row>
    <row r="89" spans="1:15" s="3" customFormat="1" hidden="1" x14ac:dyDescent="0.25">
      <c r="A89" s="17"/>
      <c r="B89" s="22"/>
      <c r="C89" s="29"/>
      <c r="D89" s="23"/>
      <c r="E89" s="24"/>
      <c r="F89" s="25"/>
      <c r="G89" s="25"/>
      <c r="H89" s="25"/>
      <c r="I89" s="25"/>
      <c r="J89" s="25"/>
      <c r="K89" s="25"/>
      <c r="L89" s="25"/>
      <c r="M89" s="25"/>
      <c r="N89" s="25"/>
      <c r="O89" s="25"/>
    </row>
    <row r="90" spans="1:15" hidden="1" x14ac:dyDescent="0.25">
      <c r="A90" s="92" t="s">
        <v>30</v>
      </c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</row>
    <row r="91" spans="1:15" s="28" customFormat="1" hidden="1" x14ac:dyDescent="0.25">
      <c r="A91" s="39" t="s">
        <v>370</v>
      </c>
      <c r="B91" s="40" t="s">
        <v>9</v>
      </c>
      <c r="C91" s="40"/>
      <c r="D91" s="39" t="s">
        <v>10</v>
      </c>
      <c r="E91" s="40" t="s">
        <v>31</v>
      </c>
      <c r="F91" s="39">
        <f>SUM(F92:F97)</f>
        <v>5</v>
      </c>
      <c r="G91" s="39"/>
      <c r="H91" s="39"/>
      <c r="I91" s="39"/>
      <c r="J91" s="39">
        <f t="shared" ref="J91:N91" si="17">SUM(J92:J97)</f>
        <v>0</v>
      </c>
      <c r="K91" s="39">
        <f t="shared" si="17"/>
        <v>0</v>
      </c>
      <c r="L91" s="39">
        <f t="shared" si="17"/>
        <v>0</v>
      </c>
      <c r="M91" s="39">
        <f t="shared" si="17"/>
        <v>0</v>
      </c>
      <c r="N91" s="39">
        <f t="shared" si="17"/>
        <v>0</v>
      </c>
      <c r="O91" s="41">
        <f>SUM(O92:O97)</f>
        <v>13002.95</v>
      </c>
    </row>
    <row r="92" spans="1:15" s="28" customFormat="1" hidden="1" x14ac:dyDescent="0.25">
      <c r="A92" s="20" t="s">
        <v>1</v>
      </c>
      <c r="B92" s="64" t="s">
        <v>199</v>
      </c>
      <c r="C92" s="65"/>
      <c r="D92" s="65"/>
      <c r="E92" s="66"/>
      <c r="F92" s="20"/>
      <c r="G92" s="20"/>
      <c r="H92" s="20"/>
      <c r="I92" s="20"/>
      <c r="J92" s="20"/>
      <c r="K92" s="20"/>
      <c r="L92" s="20"/>
      <c r="M92" s="20"/>
      <c r="N92" s="20"/>
      <c r="O92" s="30"/>
    </row>
    <row r="93" spans="1:15" s="3" customFormat="1" hidden="1" x14ac:dyDescent="0.25">
      <c r="A93" s="19" t="s">
        <v>10</v>
      </c>
      <c r="B93" s="86" t="s">
        <v>216</v>
      </c>
      <c r="C93" s="87"/>
      <c r="D93" s="87"/>
      <c r="E93" s="8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7" t="s">
        <v>214</v>
      </c>
      <c r="C94" s="68"/>
      <c r="D94" s="68"/>
      <c r="E94" s="69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7" t="s">
        <v>215</v>
      </c>
      <c r="C95" s="68"/>
      <c r="D95" s="68"/>
      <c r="E95" s="69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67" t="s">
        <v>427</v>
      </c>
      <c r="C96" s="68"/>
      <c r="D96" s="68"/>
      <c r="E96" s="6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s="3" customFormat="1" hidden="1" x14ac:dyDescent="0.25">
      <c r="A97" s="19" t="s">
        <v>10</v>
      </c>
      <c r="B97" s="86" t="s">
        <v>217</v>
      </c>
      <c r="C97" s="87"/>
      <c r="D97" s="87"/>
      <c r="E97" s="88"/>
      <c r="F97" s="20">
        <v>1</v>
      </c>
      <c r="G97" s="20"/>
      <c r="H97" s="20"/>
      <c r="I97" s="20"/>
      <c r="J97" s="20"/>
      <c r="K97" s="20"/>
      <c r="L97" s="20"/>
      <c r="M97" s="20"/>
      <c r="N97" s="20"/>
      <c r="O97" s="30">
        <v>2600.59</v>
      </c>
    </row>
    <row r="98" spans="1:15" hidden="1" x14ac:dyDescent="0.25">
      <c r="A98" s="11"/>
      <c r="B98" s="10"/>
      <c r="C98" s="10"/>
      <c r="D98" s="11"/>
      <c r="E98" s="12" t="s">
        <v>27</v>
      </c>
      <c r="F98" s="13">
        <f>F91</f>
        <v>5</v>
      </c>
      <c r="G98" s="13"/>
      <c r="H98" s="13"/>
      <c r="I98" s="13"/>
      <c r="J98" s="13">
        <f t="shared" ref="J98:N98" si="18">J91</f>
        <v>0</v>
      </c>
      <c r="K98" s="13">
        <f t="shared" si="18"/>
        <v>0</v>
      </c>
      <c r="L98" s="13">
        <f t="shared" si="18"/>
        <v>0</v>
      </c>
      <c r="M98" s="13">
        <f t="shared" si="18"/>
        <v>0</v>
      </c>
      <c r="N98" s="13">
        <f t="shared" si="18"/>
        <v>0</v>
      </c>
      <c r="O98" s="15">
        <f>O91</f>
        <v>13002.95</v>
      </c>
    </row>
    <row r="99" spans="1:15" s="3" customFormat="1" hidden="1" x14ac:dyDescent="0.25">
      <c r="A99" s="23"/>
      <c r="B99" s="29"/>
      <c r="C99" s="29"/>
      <c r="D99" s="23"/>
      <c r="E99" s="24"/>
      <c r="F99" s="25"/>
      <c r="G99" s="25"/>
      <c r="H99" s="25"/>
      <c r="I99" s="25"/>
      <c r="J99" s="25"/>
      <c r="K99" s="25"/>
      <c r="L99" s="25"/>
      <c r="M99" s="25"/>
      <c r="N99" s="25"/>
      <c r="O99" s="25"/>
    </row>
    <row r="100" spans="1:15" hidden="1" x14ac:dyDescent="0.25">
      <c r="A100" s="84" t="s">
        <v>32</v>
      </c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</row>
    <row r="101" spans="1:15" s="28" customFormat="1" ht="24" hidden="1" x14ac:dyDescent="0.25">
      <c r="A101" s="39" t="s">
        <v>371</v>
      </c>
      <c r="B101" s="40" t="s">
        <v>9</v>
      </c>
      <c r="C101" s="40"/>
      <c r="D101" s="39" t="s">
        <v>10</v>
      </c>
      <c r="E101" s="40" t="s">
        <v>33</v>
      </c>
      <c r="F101" s="39">
        <f>SUM(F102:F106)</f>
        <v>4</v>
      </c>
      <c r="G101" s="39"/>
      <c r="H101" s="39"/>
      <c r="I101" s="39"/>
      <c r="J101" s="39">
        <f t="shared" ref="J101:N101" ca="1" si="19">SUM(J102:J107)</f>
        <v>0</v>
      </c>
      <c r="K101" s="39">
        <f t="shared" ca="1" si="19"/>
        <v>0</v>
      </c>
      <c r="L101" s="39">
        <f t="shared" ca="1" si="19"/>
        <v>0</v>
      </c>
      <c r="M101" s="39">
        <f t="shared" ca="1" si="19"/>
        <v>0</v>
      </c>
      <c r="N101" s="39">
        <f t="shared" ca="1" si="19"/>
        <v>0</v>
      </c>
      <c r="O101" s="41">
        <f>SUM(O102:O106)</f>
        <v>10402.36</v>
      </c>
    </row>
    <row r="102" spans="1:15" s="28" customFormat="1" hidden="1" x14ac:dyDescent="0.25">
      <c r="A102" s="20" t="s">
        <v>1</v>
      </c>
      <c r="B102" s="64" t="s">
        <v>199</v>
      </c>
      <c r="C102" s="65"/>
      <c r="D102" s="65"/>
      <c r="E102" s="66"/>
      <c r="F102" s="20"/>
      <c r="G102" s="20"/>
      <c r="H102" s="20"/>
      <c r="I102" s="20"/>
      <c r="J102" s="20"/>
      <c r="K102" s="20"/>
      <c r="L102" s="20"/>
      <c r="M102" s="20"/>
      <c r="N102" s="20"/>
      <c r="O102" s="30"/>
    </row>
    <row r="103" spans="1:15" s="3" customFormat="1" hidden="1" x14ac:dyDescent="0.25">
      <c r="A103" s="19" t="s">
        <v>10</v>
      </c>
      <c r="B103" s="67" t="s">
        <v>220</v>
      </c>
      <c r="C103" s="68"/>
      <c r="D103" s="68"/>
      <c r="E103" s="69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7" t="s">
        <v>221</v>
      </c>
      <c r="C104" s="68"/>
      <c r="D104" s="68"/>
      <c r="E104" s="69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7" t="s">
        <v>219</v>
      </c>
      <c r="C105" s="68"/>
      <c r="D105" s="68"/>
      <c r="E105" s="69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s="3" customFormat="1" hidden="1" x14ac:dyDescent="0.25">
      <c r="A106" s="19" t="s">
        <v>10</v>
      </c>
      <c r="B106" s="67" t="s">
        <v>218</v>
      </c>
      <c r="C106" s="68"/>
      <c r="D106" s="68"/>
      <c r="E106" s="69"/>
      <c r="F106" s="20">
        <v>1</v>
      </c>
      <c r="G106" s="20"/>
      <c r="H106" s="20"/>
      <c r="I106" s="20"/>
      <c r="J106" s="20"/>
      <c r="K106" s="20"/>
      <c r="L106" s="20"/>
      <c r="M106" s="20"/>
      <c r="N106" s="20"/>
      <c r="O106" s="30">
        <v>2600.59</v>
      </c>
    </row>
    <row r="107" spans="1:15" hidden="1" x14ac:dyDescent="0.25">
      <c r="A107" s="11"/>
      <c r="B107" s="10"/>
      <c r="C107" s="10"/>
      <c r="D107" s="11"/>
      <c r="E107" s="12" t="s">
        <v>27</v>
      </c>
      <c r="F107" s="13">
        <f t="shared" ref="F107:O107" si="20">F101</f>
        <v>4</v>
      </c>
      <c r="G107" s="13"/>
      <c r="H107" s="13"/>
      <c r="I107" s="13"/>
      <c r="J107" s="13">
        <f t="shared" ca="1" si="20"/>
        <v>0</v>
      </c>
      <c r="K107" s="13">
        <f t="shared" ca="1" si="20"/>
        <v>0</v>
      </c>
      <c r="L107" s="13">
        <f t="shared" ca="1" si="20"/>
        <v>0</v>
      </c>
      <c r="M107" s="13">
        <f t="shared" ca="1" si="20"/>
        <v>0</v>
      </c>
      <c r="N107" s="13">
        <f t="shared" ca="1" si="20"/>
        <v>0</v>
      </c>
      <c r="O107" s="15">
        <f t="shared" si="20"/>
        <v>10402.36</v>
      </c>
    </row>
    <row r="108" spans="1:15" s="3" customFormat="1" hidden="1" x14ac:dyDescent="0.25">
      <c r="A108" s="23"/>
      <c r="B108" s="29"/>
      <c r="C108" s="29"/>
      <c r="D108" s="23"/>
      <c r="E108" s="24"/>
      <c r="F108" s="25"/>
      <c r="G108" s="25"/>
      <c r="H108" s="25"/>
      <c r="I108" s="25"/>
      <c r="J108" s="25"/>
      <c r="K108" s="25"/>
      <c r="L108" s="25"/>
      <c r="M108" s="25"/>
      <c r="N108" s="25"/>
      <c r="O108" s="25"/>
    </row>
    <row r="109" spans="1:15" hidden="1" x14ac:dyDescent="0.25">
      <c r="A109" s="84" t="s">
        <v>34</v>
      </c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</row>
    <row r="110" spans="1:15" s="28" customFormat="1" hidden="1" x14ac:dyDescent="0.25">
      <c r="A110" s="39" t="s">
        <v>372</v>
      </c>
      <c r="B110" s="40" t="s">
        <v>9</v>
      </c>
      <c r="C110" s="40"/>
      <c r="D110" s="39" t="s">
        <v>10</v>
      </c>
      <c r="E110" s="40" t="s">
        <v>35</v>
      </c>
      <c r="F110" s="39">
        <f>SUM(F111:F115)</f>
        <v>4</v>
      </c>
      <c r="G110" s="39"/>
      <c r="H110" s="39"/>
      <c r="I110" s="39"/>
      <c r="J110" s="39">
        <f t="shared" ref="J110:N110" ca="1" si="21">SUM(J111:J116)</f>
        <v>0</v>
      </c>
      <c r="K110" s="39">
        <f t="shared" ca="1" si="21"/>
        <v>0</v>
      </c>
      <c r="L110" s="39">
        <f t="shared" ca="1" si="21"/>
        <v>0</v>
      </c>
      <c r="M110" s="39">
        <f t="shared" ca="1" si="21"/>
        <v>0</v>
      </c>
      <c r="N110" s="39" t="e">
        <f t="shared" ca="1" si="21"/>
        <v>#NUM!</v>
      </c>
      <c r="O110" s="41">
        <f>SUM(O111:O115)</f>
        <v>13002.95</v>
      </c>
    </row>
    <row r="111" spans="1:15" s="28" customFormat="1" hidden="1" x14ac:dyDescent="0.25">
      <c r="A111" s="20" t="s">
        <v>1</v>
      </c>
      <c r="B111" s="64" t="s">
        <v>199</v>
      </c>
      <c r="C111" s="65"/>
      <c r="D111" s="65"/>
      <c r="E111" s="66"/>
      <c r="F111" s="20"/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7" t="s">
        <v>286</v>
      </c>
      <c r="C112" s="68"/>
      <c r="D112" s="68"/>
      <c r="E112" s="69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7" t="s">
        <v>285</v>
      </c>
      <c r="C113" s="68"/>
      <c r="D113" s="68"/>
      <c r="E113" s="69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7" t="s">
        <v>287</v>
      </c>
      <c r="C114" s="68"/>
      <c r="D114" s="68"/>
      <c r="E114" s="69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3" customFormat="1" hidden="1" x14ac:dyDescent="0.25">
      <c r="A115" s="19" t="s">
        <v>10</v>
      </c>
      <c r="B115" s="67" t="s">
        <v>284</v>
      </c>
      <c r="C115" s="68"/>
      <c r="D115" s="68"/>
      <c r="E115" s="69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28" customFormat="1" hidden="1" x14ac:dyDescent="0.25">
      <c r="A116" s="39" t="s">
        <v>373</v>
      </c>
      <c r="B116" s="40" t="s">
        <v>186</v>
      </c>
      <c r="C116" s="40"/>
      <c r="D116" s="39" t="s">
        <v>10</v>
      </c>
      <c r="E116" s="40" t="s">
        <v>187</v>
      </c>
      <c r="F116" s="39">
        <f>SUM(F117:F121)</f>
        <v>4</v>
      </c>
      <c r="G116" s="39"/>
      <c r="H116" s="39"/>
      <c r="I116" s="39"/>
      <c r="J116" s="39">
        <f t="shared" ref="J116:N116" ca="1" si="22">SUM(J117:J122)</f>
        <v>0</v>
      </c>
      <c r="K116" s="39">
        <f t="shared" ca="1" si="22"/>
        <v>0</v>
      </c>
      <c r="L116" s="39">
        <f t="shared" ca="1" si="22"/>
        <v>0</v>
      </c>
      <c r="M116" s="39">
        <f t="shared" ca="1" si="22"/>
        <v>0</v>
      </c>
      <c r="N116" s="39" t="e">
        <f t="shared" ca="1" si="22"/>
        <v>#NUM!</v>
      </c>
      <c r="O116" s="41">
        <f>SUM(O117:O121)</f>
        <v>10402.36</v>
      </c>
    </row>
    <row r="117" spans="1:15" s="28" customFormat="1" hidden="1" x14ac:dyDescent="0.25">
      <c r="A117" s="20" t="s">
        <v>1</v>
      </c>
      <c r="B117" s="64" t="s">
        <v>199</v>
      </c>
      <c r="C117" s="65"/>
      <c r="D117" s="65"/>
      <c r="E117" s="66"/>
      <c r="F117" s="20"/>
      <c r="G117" s="20"/>
      <c r="H117" s="20"/>
      <c r="I117" s="20"/>
      <c r="J117" s="20"/>
      <c r="K117" s="20"/>
      <c r="L117" s="20"/>
      <c r="M117" s="20"/>
      <c r="N117" s="20"/>
      <c r="O117" s="30"/>
    </row>
    <row r="118" spans="1:15" s="3" customFormat="1" hidden="1" x14ac:dyDescent="0.25">
      <c r="A118" s="19" t="s">
        <v>10</v>
      </c>
      <c r="B118" s="67" t="s">
        <v>293</v>
      </c>
      <c r="C118" s="68"/>
      <c r="D118" s="68"/>
      <c r="E118" s="69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7" t="s">
        <v>295</v>
      </c>
      <c r="C119" s="68"/>
      <c r="D119" s="68"/>
      <c r="E119" s="69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7" t="s">
        <v>296</v>
      </c>
      <c r="C120" s="68"/>
      <c r="D120" s="68"/>
      <c r="E120" s="69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s="3" customFormat="1" hidden="1" x14ac:dyDescent="0.25">
      <c r="A121" s="19" t="s">
        <v>10</v>
      </c>
      <c r="B121" s="67" t="s">
        <v>294</v>
      </c>
      <c r="C121" s="68"/>
      <c r="D121" s="68"/>
      <c r="E121" s="69"/>
      <c r="F121" s="20">
        <v>1</v>
      </c>
      <c r="G121" s="20"/>
      <c r="H121" s="20"/>
      <c r="I121" s="20"/>
      <c r="J121" s="20"/>
      <c r="K121" s="20"/>
      <c r="L121" s="20"/>
      <c r="M121" s="20"/>
      <c r="N121" s="20"/>
      <c r="O121" s="30">
        <v>2600.59</v>
      </c>
    </row>
    <row r="122" spans="1:15" hidden="1" x14ac:dyDescent="0.25">
      <c r="A122" s="11"/>
      <c r="B122" s="10"/>
      <c r="C122" s="10"/>
      <c r="D122" s="11"/>
      <c r="E122" s="12" t="s">
        <v>27</v>
      </c>
      <c r="F122" s="13">
        <f>F116+F110</f>
        <v>8</v>
      </c>
      <c r="G122" s="13"/>
      <c r="H122" s="13"/>
      <c r="I122" s="13"/>
      <c r="J122" s="13">
        <f ca="1">J116+J110</f>
        <v>0</v>
      </c>
      <c r="K122" s="13">
        <f ca="1">K116+K110</f>
        <v>0</v>
      </c>
      <c r="L122" s="13">
        <f ca="1">L116+L110</f>
        <v>0</v>
      </c>
      <c r="M122" s="13">
        <f ca="1">M116+M110</f>
        <v>0</v>
      </c>
      <c r="N122" s="13" t="e">
        <f t="shared" ref="N122" ca="1" si="23">N116+N110</f>
        <v>#NUM!</v>
      </c>
      <c r="O122" s="32">
        <f>O116+O110</f>
        <v>23405.31</v>
      </c>
    </row>
    <row r="123" spans="1:15" s="3" customFormat="1" hidden="1" x14ac:dyDescent="0.25">
      <c r="A123" s="23"/>
      <c r="B123" s="29"/>
      <c r="C123" s="29"/>
      <c r="D123" s="23"/>
      <c r="E123" s="24"/>
      <c r="F123" s="25"/>
      <c r="G123" s="25"/>
      <c r="H123" s="25"/>
      <c r="I123" s="25"/>
      <c r="J123" s="25"/>
      <c r="K123" s="25"/>
      <c r="L123" s="25"/>
      <c r="M123" s="25"/>
      <c r="N123" s="25"/>
      <c r="O123" s="25"/>
    </row>
    <row r="124" spans="1:15" hidden="1" x14ac:dyDescent="0.25">
      <c r="A124" s="84" t="s">
        <v>36</v>
      </c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</row>
    <row r="125" spans="1:15" s="28" customFormat="1" hidden="1" x14ac:dyDescent="0.25">
      <c r="A125" s="39" t="s">
        <v>374</v>
      </c>
      <c r="B125" s="40" t="s">
        <v>37</v>
      </c>
      <c r="C125" s="40"/>
      <c r="D125" s="39" t="s">
        <v>10</v>
      </c>
      <c r="E125" s="40" t="s">
        <v>38</v>
      </c>
      <c r="F125" s="39">
        <f>SUM(F126:F130)</f>
        <v>4</v>
      </c>
      <c r="G125" s="39"/>
      <c r="H125" s="39"/>
      <c r="I125" s="39"/>
      <c r="J125" s="39">
        <f t="shared" ref="J125:K125" si="24">SUM(J126:J131)</f>
        <v>0</v>
      </c>
      <c r="K125" s="39">
        <f t="shared" si="24"/>
        <v>0</v>
      </c>
      <c r="L125" s="39">
        <f>SUM(L126:L131)</f>
        <v>0</v>
      </c>
      <c r="M125" s="39">
        <f t="shared" ref="M125:N125" si="25">SUM(M126:M131)</f>
        <v>0</v>
      </c>
      <c r="N125" s="39">
        <f t="shared" si="25"/>
        <v>0</v>
      </c>
      <c r="O125" s="41">
        <f>SUM(O126:O130)</f>
        <v>10402.36</v>
      </c>
    </row>
    <row r="126" spans="1:15" s="3" customFormat="1" hidden="1" x14ac:dyDescent="0.25">
      <c r="A126" s="20" t="s">
        <v>1</v>
      </c>
      <c r="B126" s="64" t="s">
        <v>199</v>
      </c>
      <c r="C126" s="65"/>
      <c r="D126" s="65"/>
      <c r="E126" s="66"/>
      <c r="F126" s="20"/>
      <c r="G126" s="20"/>
      <c r="H126" s="20"/>
      <c r="I126" s="20"/>
      <c r="J126" s="20"/>
      <c r="K126" s="20"/>
      <c r="L126" s="20"/>
      <c r="M126" s="20"/>
      <c r="N126" s="20"/>
      <c r="O126" s="21"/>
    </row>
    <row r="127" spans="1:15" s="3" customFormat="1" hidden="1" x14ac:dyDescent="0.25">
      <c r="A127" s="19" t="s">
        <v>10</v>
      </c>
      <c r="B127" s="67" t="s">
        <v>313</v>
      </c>
      <c r="C127" s="68"/>
      <c r="D127" s="68"/>
      <c r="E127" s="69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7" t="s">
        <v>311</v>
      </c>
      <c r="C128" s="68"/>
      <c r="D128" s="68"/>
      <c r="E128" s="69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7" t="s">
        <v>310</v>
      </c>
      <c r="C129" s="68"/>
      <c r="D129" s="68"/>
      <c r="E129" s="69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3" customFormat="1" hidden="1" x14ac:dyDescent="0.25">
      <c r="A130" s="19" t="s">
        <v>10</v>
      </c>
      <c r="B130" s="67" t="s">
        <v>312</v>
      </c>
      <c r="C130" s="68"/>
      <c r="D130" s="68"/>
      <c r="E130" s="69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28" customFormat="1" hidden="1" x14ac:dyDescent="0.25">
      <c r="A131" s="39" t="s">
        <v>375</v>
      </c>
      <c r="B131" s="40" t="s">
        <v>9</v>
      </c>
      <c r="C131" s="40"/>
      <c r="D131" s="39" t="s">
        <v>10</v>
      </c>
      <c r="E131" s="40" t="s">
        <v>39</v>
      </c>
      <c r="F131" s="39">
        <f>SUM(F132:F137)</f>
        <v>5</v>
      </c>
      <c r="G131" s="39"/>
      <c r="H131" s="39"/>
      <c r="I131" s="39"/>
      <c r="J131" s="39">
        <f t="shared" ref="J131:N131" si="26">SUM(J132:J137)</f>
        <v>0</v>
      </c>
      <c r="K131" s="39">
        <f t="shared" si="26"/>
        <v>0</v>
      </c>
      <c r="L131" s="39">
        <f t="shared" si="26"/>
        <v>0</v>
      </c>
      <c r="M131" s="39">
        <f t="shared" si="26"/>
        <v>0</v>
      </c>
      <c r="N131" s="39">
        <f t="shared" si="26"/>
        <v>0</v>
      </c>
      <c r="O131" s="41">
        <f>SUM(O132:O137)</f>
        <v>13002.95</v>
      </c>
    </row>
    <row r="132" spans="1:15" s="3" customFormat="1" hidden="1" x14ac:dyDescent="0.25">
      <c r="A132" s="20" t="s">
        <v>1</v>
      </c>
      <c r="B132" s="64" t="s">
        <v>199</v>
      </c>
      <c r="C132" s="65"/>
      <c r="D132" s="65"/>
      <c r="E132" s="66"/>
      <c r="F132" s="20"/>
      <c r="G132" s="20"/>
      <c r="H132" s="20"/>
      <c r="I132" s="20"/>
      <c r="J132" s="20"/>
      <c r="K132" s="20"/>
      <c r="L132" s="20"/>
      <c r="M132" s="20"/>
      <c r="N132" s="20"/>
      <c r="O132" s="21"/>
    </row>
    <row r="133" spans="1:15" s="3" customFormat="1" hidden="1" x14ac:dyDescent="0.25">
      <c r="A133" s="19" t="s">
        <v>10</v>
      </c>
      <c r="B133" s="67" t="s">
        <v>428</v>
      </c>
      <c r="C133" s="68"/>
      <c r="D133" s="68"/>
      <c r="E133" s="69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7" t="s">
        <v>277</v>
      </c>
      <c r="C134" s="68"/>
      <c r="D134" s="68"/>
      <c r="E134" s="69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7" t="s">
        <v>276</v>
      </c>
      <c r="C135" s="68"/>
      <c r="D135" s="68"/>
      <c r="E135" s="69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7" t="s">
        <v>278</v>
      </c>
      <c r="C136" s="68"/>
      <c r="D136" s="68"/>
      <c r="E136" s="69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3" customFormat="1" hidden="1" x14ac:dyDescent="0.25">
      <c r="A137" s="19" t="s">
        <v>10</v>
      </c>
      <c r="B137" s="67" t="s">
        <v>279</v>
      </c>
      <c r="C137" s="68"/>
      <c r="D137" s="68"/>
      <c r="E137" s="69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28" customFormat="1" hidden="1" x14ac:dyDescent="0.25">
      <c r="A138" s="39" t="s">
        <v>376</v>
      </c>
      <c r="B138" s="40" t="s">
        <v>458</v>
      </c>
      <c r="C138" s="40"/>
      <c r="D138" s="39" t="s">
        <v>10</v>
      </c>
      <c r="E138" s="40" t="s">
        <v>40</v>
      </c>
      <c r="F138" s="39">
        <f>SUM(F139:F154)</f>
        <v>14</v>
      </c>
      <c r="G138" s="39"/>
      <c r="H138" s="39"/>
      <c r="I138" s="39"/>
      <c r="J138" s="39">
        <f t="shared" ref="J138:K138" si="27">SUM(J139:J144)</f>
        <v>0</v>
      </c>
      <c r="K138" s="39">
        <f t="shared" si="27"/>
        <v>0</v>
      </c>
      <c r="L138" s="39">
        <f>SUM(L139:L144)</f>
        <v>1</v>
      </c>
      <c r="M138" s="39">
        <f t="shared" ref="M138:N138" si="28">SUM(M139:M144)</f>
        <v>0</v>
      </c>
      <c r="N138" s="39">
        <f t="shared" si="28"/>
        <v>0</v>
      </c>
      <c r="O138" s="41">
        <f>SUM(O139:O161)</f>
        <v>40203.279999999999</v>
      </c>
    </row>
    <row r="139" spans="1:15" s="3" customFormat="1" hidden="1" x14ac:dyDescent="0.25">
      <c r="A139" s="20" t="s">
        <v>1</v>
      </c>
      <c r="B139" s="64" t="s">
        <v>199</v>
      </c>
      <c r="C139" s="65"/>
      <c r="D139" s="65"/>
      <c r="E139" s="66"/>
      <c r="F139" s="20"/>
      <c r="G139" s="20"/>
      <c r="H139" s="20"/>
      <c r="I139" s="20"/>
      <c r="J139" s="20"/>
      <c r="K139" s="20"/>
      <c r="L139" s="20"/>
      <c r="M139" s="20"/>
      <c r="N139" s="20"/>
      <c r="O139" s="21"/>
    </row>
    <row r="140" spans="1:15" s="3" customFormat="1" hidden="1" x14ac:dyDescent="0.25">
      <c r="A140" s="19" t="s">
        <v>10</v>
      </c>
      <c r="B140" s="86" t="s">
        <v>236</v>
      </c>
      <c r="C140" s="87"/>
      <c r="D140" s="87"/>
      <c r="E140" s="88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10</v>
      </c>
      <c r="B141" s="67" t="s">
        <v>226</v>
      </c>
      <c r="C141" s="68"/>
      <c r="D141" s="68"/>
      <c r="E141" s="69"/>
      <c r="F141" s="20">
        <v>0</v>
      </c>
      <c r="G141" s="20"/>
      <c r="H141" s="20"/>
      <c r="I141" s="20"/>
      <c r="J141" s="20"/>
      <c r="K141" s="20"/>
      <c r="L141" s="20">
        <v>1</v>
      </c>
      <c r="M141" s="20"/>
      <c r="N141" s="20"/>
      <c r="O141" s="30">
        <v>3795.02</v>
      </c>
    </row>
    <row r="142" spans="1:15" s="3" customFormat="1" hidden="1" x14ac:dyDescent="0.25">
      <c r="A142" s="19" t="s">
        <v>10</v>
      </c>
      <c r="B142" s="67" t="s">
        <v>227</v>
      </c>
      <c r="C142" s="68"/>
      <c r="D142" s="68"/>
      <c r="E142" s="69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7" t="s">
        <v>228</v>
      </c>
      <c r="C143" s="68"/>
      <c r="D143" s="68"/>
      <c r="E143" s="69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7" t="s">
        <v>237</v>
      </c>
      <c r="C144" s="68"/>
      <c r="D144" s="68"/>
      <c r="E144" s="69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7" t="s">
        <v>229</v>
      </c>
      <c r="C145" s="68"/>
      <c r="D145" s="68"/>
      <c r="E145" s="69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7" t="s">
        <v>230</v>
      </c>
      <c r="C146" s="68"/>
      <c r="D146" s="68"/>
      <c r="E146" s="69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7" t="s">
        <v>231</v>
      </c>
      <c r="C147" s="68"/>
      <c r="D147" s="68"/>
      <c r="E147" s="69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67" t="s">
        <v>232</v>
      </c>
      <c r="C148" s="68"/>
      <c r="D148" s="68"/>
      <c r="E148" s="6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86" t="s">
        <v>234</v>
      </c>
      <c r="C149" s="87"/>
      <c r="D149" s="87"/>
      <c r="E149" s="8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7" t="s">
        <v>233</v>
      </c>
      <c r="C150" s="68"/>
      <c r="D150" s="68"/>
      <c r="E150" s="69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7" t="s">
        <v>235</v>
      </c>
      <c r="C151" s="68"/>
      <c r="D151" s="68"/>
      <c r="E151" s="69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7" t="s">
        <v>223</v>
      </c>
      <c r="C152" s="68"/>
      <c r="D152" s="68"/>
      <c r="E152" s="69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7" t="s">
        <v>225</v>
      </c>
      <c r="C153" s="68"/>
      <c r="D153" s="68"/>
      <c r="E153" s="69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 t="s">
        <v>10</v>
      </c>
      <c r="B154" s="67" t="s">
        <v>224</v>
      </c>
      <c r="C154" s="68"/>
      <c r="D154" s="68"/>
      <c r="E154" s="69"/>
      <c r="F154" s="20">
        <v>1</v>
      </c>
      <c r="G154" s="20"/>
      <c r="H154" s="20"/>
      <c r="I154" s="20"/>
      <c r="J154" s="20"/>
      <c r="K154" s="20"/>
      <c r="L154" s="20"/>
      <c r="M154" s="20"/>
      <c r="N154" s="20"/>
      <c r="O154" s="30">
        <v>2600.59</v>
      </c>
    </row>
    <row r="155" spans="1:15" s="3" customFormat="1" hidden="1" x14ac:dyDescent="0.25">
      <c r="A155" s="19"/>
      <c r="B155" s="18" t="s">
        <v>41</v>
      </c>
      <c r="C155" s="18"/>
      <c r="D155" s="19" t="s">
        <v>10</v>
      </c>
      <c r="E155" s="18" t="s">
        <v>42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43</v>
      </c>
      <c r="C156" s="18"/>
      <c r="D156" s="19" t="s">
        <v>10</v>
      </c>
      <c r="E156" s="18" t="s">
        <v>44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45</v>
      </c>
      <c r="C157" s="18"/>
      <c r="D157" s="19" t="s">
        <v>10</v>
      </c>
      <c r="E157" s="18" t="s">
        <v>46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47</v>
      </c>
      <c r="C158" s="18"/>
      <c r="D158" s="19" t="s">
        <v>10</v>
      </c>
      <c r="E158" s="18" t="s">
        <v>48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49</v>
      </c>
      <c r="C159" s="18"/>
      <c r="D159" s="19" t="s">
        <v>10</v>
      </c>
      <c r="E159" s="18" t="s">
        <v>50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51</v>
      </c>
      <c r="C160" s="18"/>
      <c r="D160" s="19" t="s">
        <v>10</v>
      </c>
      <c r="E160" s="18" t="s">
        <v>52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3" customFormat="1" hidden="1" x14ac:dyDescent="0.25">
      <c r="A161" s="19"/>
      <c r="B161" s="18" t="s">
        <v>53</v>
      </c>
      <c r="C161" s="18"/>
      <c r="D161" s="19" t="s">
        <v>10</v>
      </c>
      <c r="E161" s="18" t="s">
        <v>54</v>
      </c>
      <c r="F161" s="20"/>
      <c r="G161" s="20"/>
      <c r="H161" s="20"/>
      <c r="I161" s="20"/>
      <c r="J161" s="20" t="s">
        <v>12</v>
      </c>
      <c r="K161" s="20" t="s">
        <v>12</v>
      </c>
      <c r="L161" s="20" t="s">
        <v>12</v>
      </c>
      <c r="M161" s="20" t="s">
        <v>12</v>
      </c>
      <c r="N161" s="20" t="s">
        <v>12</v>
      </c>
      <c r="O161" s="21"/>
    </row>
    <row r="162" spans="1:15" s="28" customFormat="1" hidden="1" x14ac:dyDescent="0.25">
      <c r="A162" s="39" t="s">
        <v>377</v>
      </c>
      <c r="B162" s="40" t="s">
        <v>55</v>
      </c>
      <c r="C162" s="40"/>
      <c r="D162" s="39" t="s">
        <v>10</v>
      </c>
      <c r="E162" s="40" t="s">
        <v>56</v>
      </c>
      <c r="F162" s="39">
        <f>SUM(F163:F164)</f>
        <v>1</v>
      </c>
      <c r="G162" s="39"/>
      <c r="H162" s="39"/>
      <c r="I162" s="39"/>
      <c r="J162" s="39">
        <f t="shared" ref="J162:K162" si="29">SUM(J163:J168)</f>
        <v>0</v>
      </c>
      <c r="K162" s="39">
        <f t="shared" si="29"/>
        <v>0</v>
      </c>
      <c r="L162" s="39">
        <f>SUM(L163:L164)</f>
        <v>0</v>
      </c>
      <c r="M162" s="39">
        <f t="shared" ref="M162:N162" si="30">SUM(M163:M168)</f>
        <v>0</v>
      </c>
      <c r="N162" s="39">
        <f t="shared" si="30"/>
        <v>0</v>
      </c>
      <c r="O162" s="41">
        <f>SUM(O163:O164)</f>
        <v>2600.59</v>
      </c>
    </row>
    <row r="163" spans="1:15" s="3" customFormat="1" hidden="1" x14ac:dyDescent="0.25">
      <c r="A163" s="20" t="s">
        <v>1</v>
      </c>
      <c r="B163" s="64" t="s">
        <v>199</v>
      </c>
      <c r="C163" s="65"/>
      <c r="D163" s="65"/>
      <c r="E163" s="66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10</v>
      </c>
      <c r="B164" s="67" t="s">
        <v>274</v>
      </c>
      <c r="C164" s="68"/>
      <c r="D164" s="68"/>
      <c r="E164" s="69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28" customFormat="1" hidden="1" x14ac:dyDescent="0.25">
      <c r="A165" s="39" t="s">
        <v>378</v>
      </c>
      <c r="B165" s="40" t="s">
        <v>57</v>
      </c>
      <c r="C165" s="40"/>
      <c r="D165" s="39" t="s">
        <v>10</v>
      </c>
      <c r="E165" s="40" t="s">
        <v>58</v>
      </c>
      <c r="F165" s="39">
        <f>SUM(F166:F168)</f>
        <v>1</v>
      </c>
      <c r="G165" s="39"/>
      <c r="H165" s="39"/>
      <c r="I165" s="39"/>
      <c r="J165" s="39">
        <f>SUM(J166:J171)</f>
        <v>0</v>
      </c>
      <c r="K165" s="39">
        <f>SUM(K166:K171)</f>
        <v>0</v>
      </c>
      <c r="L165" s="39">
        <f>SUM(L166:L168)</f>
        <v>0</v>
      </c>
      <c r="M165" s="39">
        <f>SUM(M166:M171)</f>
        <v>0</v>
      </c>
      <c r="N165" s="39">
        <f>SUM(N166:N171)</f>
        <v>0</v>
      </c>
      <c r="O165" s="41">
        <f>SUM(O166:O168)</f>
        <v>2600.59</v>
      </c>
    </row>
    <row r="166" spans="1:15" s="3" customFormat="1" hidden="1" x14ac:dyDescent="0.25">
      <c r="A166" s="20" t="s">
        <v>1</v>
      </c>
      <c r="B166" s="64" t="s">
        <v>199</v>
      </c>
      <c r="C166" s="65"/>
      <c r="D166" s="65"/>
      <c r="E166" s="66"/>
      <c r="F166" s="20"/>
      <c r="G166" s="20"/>
      <c r="H166" s="20"/>
      <c r="I166" s="20"/>
      <c r="J166" s="20"/>
      <c r="K166" s="20"/>
      <c r="L166" s="20"/>
      <c r="M166" s="20"/>
      <c r="N166" s="20"/>
      <c r="O166" s="21"/>
    </row>
    <row r="167" spans="1:15" s="3" customFormat="1" hidden="1" x14ac:dyDescent="0.25">
      <c r="A167" s="19" t="s">
        <v>10</v>
      </c>
      <c r="B167" s="67" t="s">
        <v>324</v>
      </c>
      <c r="C167" s="68"/>
      <c r="D167" s="68"/>
      <c r="E167" s="69"/>
      <c r="F167" s="20">
        <v>1</v>
      </c>
      <c r="G167" s="20"/>
      <c r="H167" s="20"/>
      <c r="I167" s="20"/>
      <c r="J167" s="20"/>
      <c r="K167" s="20"/>
      <c r="L167" s="20"/>
      <c r="M167" s="20"/>
      <c r="N167" s="20"/>
      <c r="O167" s="30">
        <v>2600.59</v>
      </c>
    </row>
    <row r="168" spans="1:15" s="3" customFormat="1" hidden="1" x14ac:dyDescent="0.25">
      <c r="A168" s="19"/>
      <c r="B168" s="31" t="s">
        <v>208</v>
      </c>
      <c r="C168" s="31"/>
      <c r="D168" s="31" t="s">
        <v>208</v>
      </c>
      <c r="E168" s="31" t="s">
        <v>208</v>
      </c>
      <c r="F168" s="20"/>
      <c r="G168" s="20"/>
      <c r="H168" s="20"/>
      <c r="I168" s="20"/>
      <c r="J168" s="20" t="s">
        <v>12</v>
      </c>
      <c r="K168" s="20" t="s">
        <v>12</v>
      </c>
      <c r="L168" s="20"/>
      <c r="M168" s="20" t="s">
        <v>12</v>
      </c>
      <c r="N168" s="20" t="s">
        <v>12</v>
      </c>
      <c r="O168" s="21"/>
    </row>
    <row r="169" spans="1:15" s="28" customFormat="1" hidden="1" x14ac:dyDescent="0.25">
      <c r="A169" s="39" t="s">
        <v>379</v>
      </c>
      <c r="B169" s="40" t="s">
        <v>59</v>
      </c>
      <c r="C169" s="40"/>
      <c r="D169" s="39" t="s">
        <v>13</v>
      </c>
      <c r="E169" s="40" t="s">
        <v>60</v>
      </c>
      <c r="F169" s="39">
        <f>SUM(F170:F185)</f>
        <v>14</v>
      </c>
      <c r="G169" s="39"/>
      <c r="H169" s="39"/>
      <c r="I169" s="39"/>
      <c r="J169" s="39">
        <f t="shared" ref="J169:K169" si="31">SUM(J170:J176)</f>
        <v>0</v>
      </c>
      <c r="K169" s="39">
        <f t="shared" si="31"/>
        <v>0</v>
      </c>
      <c r="L169" s="39">
        <f>SUM(L170:L185)</f>
        <v>1</v>
      </c>
      <c r="M169" s="39">
        <f t="shared" ref="M169:N169" si="32">SUM(M170:M176)</f>
        <v>0</v>
      </c>
      <c r="N169" s="39">
        <f t="shared" si="32"/>
        <v>0</v>
      </c>
      <c r="O169" s="41">
        <f>SUM(O170:O185)</f>
        <v>40842.379999999983</v>
      </c>
    </row>
    <row r="170" spans="1:15" s="28" customFormat="1" hidden="1" x14ac:dyDescent="0.25">
      <c r="A170" s="20" t="s">
        <v>1</v>
      </c>
      <c r="B170" s="64" t="s">
        <v>199</v>
      </c>
      <c r="C170" s="65"/>
      <c r="D170" s="65"/>
      <c r="E170" s="66"/>
      <c r="F170" s="20"/>
      <c r="G170" s="20"/>
      <c r="H170" s="20"/>
      <c r="I170" s="20"/>
      <c r="J170" s="20"/>
      <c r="K170" s="20"/>
      <c r="L170" s="20"/>
      <c r="M170" s="20"/>
      <c r="N170" s="20"/>
      <c r="O170" s="21"/>
    </row>
    <row r="171" spans="1:15" s="3" customFormat="1" hidden="1" x14ac:dyDescent="0.25">
      <c r="A171" s="19" t="s">
        <v>13</v>
      </c>
      <c r="B171" s="89" t="s">
        <v>329</v>
      </c>
      <c r="C171" s="90"/>
      <c r="D171" s="90"/>
      <c r="E171" s="91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7" t="s">
        <v>327</v>
      </c>
      <c r="C172" s="68"/>
      <c r="D172" s="68"/>
      <c r="E172" s="69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7" t="s">
        <v>334</v>
      </c>
      <c r="C173" s="68"/>
      <c r="D173" s="68"/>
      <c r="E173" s="69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7" t="s">
        <v>330</v>
      </c>
      <c r="C174" s="68"/>
      <c r="D174" s="68"/>
      <c r="E174" s="69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7" t="s">
        <v>328</v>
      </c>
      <c r="C175" s="68"/>
      <c r="D175" s="68"/>
      <c r="E175" s="69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7" t="s">
        <v>331</v>
      </c>
      <c r="C176" s="68"/>
      <c r="D176" s="68"/>
      <c r="E176" s="69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7" t="s">
        <v>326</v>
      </c>
      <c r="C177" s="68"/>
      <c r="D177" s="68"/>
      <c r="E177" s="69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7" t="s">
        <v>333</v>
      </c>
      <c r="C178" s="68"/>
      <c r="D178" s="68"/>
      <c r="E178" s="69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7" t="s">
        <v>429</v>
      </c>
      <c r="C179" s="68"/>
      <c r="D179" s="68"/>
      <c r="E179" s="69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7" t="s">
        <v>432</v>
      </c>
      <c r="C180" s="68"/>
      <c r="D180" s="68"/>
      <c r="E180" s="69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7" t="s">
        <v>430</v>
      </c>
      <c r="C181" s="68"/>
      <c r="D181" s="68"/>
      <c r="E181" s="69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13</v>
      </c>
      <c r="B182" s="67" t="s">
        <v>335</v>
      </c>
      <c r="C182" s="68"/>
      <c r="D182" s="68"/>
      <c r="E182" s="69"/>
      <c r="F182" s="20">
        <v>0</v>
      </c>
      <c r="G182" s="20"/>
      <c r="H182" s="20"/>
      <c r="I182" s="20"/>
      <c r="J182" s="20"/>
      <c r="K182" s="20"/>
      <c r="L182" s="20">
        <v>1</v>
      </c>
      <c r="M182" s="20"/>
      <c r="N182" s="20"/>
      <c r="O182" s="30">
        <v>3795.02</v>
      </c>
    </row>
    <row r="183" spans="1:15" s="3" customFormat="1" hidden="1" x14ac:dyDescent="0.25">
      <c r="A183" s="19" t="s">
        <v>13</v>
      </c>
      <c r="B183" s="67" t="s">
        <v>336</v>
      </c>
      <c r="C183" s="68"/>
      <c r="D183" s="68"/>
      <c r="E183" s="69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7" t="s">
        <v>431</v>
      </c>
      <c r="C184" s="68"/>
      <c r="D184" s="68"/>
      <c r="E184" s="69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3" customFormat="1" hidden="1" x14ac:dyDescent="0.25">
      <c r="A185" s="19" t="s">
        <v>13</v>
      </c>
      <c r="B185" s="67" t="s">
        <v>332</v>
      </c>
      <c r="C185" s="68"/>
      <c r="D185" s="68"/>
      <c r="E185" s="69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28" customFormat="1" hidden="1" x14ac:dyDescent="0.25">
      <c r="A186" s="39" t="s">
        <v>380</v>
      </c>
      <c r="B186" s="40" t="s">
        <v>61</v>
      </c>
      <c r="C186" s="40"/>
      <c r="D186" s="39" t="s">
        <v>13</v>
      </c>
      <c r="E186" s="40" t="s">
        <v>62</v>
      </c>
      <c r="F186" s="39">
        <f>SUM(F187:F207)</f>
        <v>19</v>
      </c>
      <c r="G186" s="39"/>
      <c r="H186" s="39"/>
      <c r="I186" s="39"/>
      <c r="J186" s="39">
        <f t="shared" ref="J186:K186" si="33">SUM(J187:J192)</f>
        <v>0</v>
      </c>
      <c r="K186" s="39">
        <f t="shared" si="33"/>
        <v>0</v>
      </c>
      <c r="L186" s="39">
        <f>SUM(L187:L207)</f>
        <v>1</v>
      </c>
      <c r="M186" s="39">
        <f t="shared" ref="M186:N186" si="34">SUM(M187:M192)</f>
        <v>0</v>
      </c>
      <c r="N186" s="39">
        <f t="shared" si="34"/>
        <v>0</v>
      </c>
      <c r="O186" s="41">
        <f>SUM(O187:O207)</f>
        <v>54073.579999999973</v>
      </c>
    </row>
    <row r="187" spans="1:15" s="28" customFormat="1" hidden="1" x14ac:dyDescent="0.25">
      <c r="A187" s="20" t="s">
        <v>1</v>
      </c>
      <c r="B187" s="64" t="s">
        <v>199</v>
      </c>
      <c r="C187" s="65"/>
      <c r="D187" s="65"/>
      <c r="E187" s="66"/>
      <c r="F187" s="20"/>
      <c r="G187" s="20"/>
      <c r="H187" s="20"/>
      <c r="I187" s="20"/>
      <c r="J187" s="20"/>
      <c r="K187" s="20"/>
      <c r="L187" s="20"/>
      <c r="M187" s="20"/>
      <c r="N187" s="20"/>
      <c r="O187" s="21"/>
    </row>
    <row r="188" spans="1:15" s="3" customFormat="1" hidden="1" x14ac:dyDescent="0.25">
      <c r="A188" s="19" t="s">
        <v>13</v>
      </c>
      <c r="B188" s="67" t="s">
        <v>337</v>
      </c>
      <c r="C188" s="68"/>
      <c r="D188" s="68"/>
      <c r="E188" s="69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7" t="s">
        <v>338</v>
      </c>
      <c r="C189" s="68"/>
      <c r="D189" s="68"/>
      <c r="E189" s="69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7" t="s">
        <v>339</v>
      </c>
      <c r="C190" s="68"/>
      <c r="D190" s="68"/>
      <c r="E190" s="69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7" t="s">
        <v>340</v>
      </c>
      <c r="C191" s="68"/>
      <c r="D191" s="68"/>
      <c r="E191" s="69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7" t="s">
        <v>341</v>
      </c>
      <c r="C192" s="68"/>
      <c r="D192" s="68"/>
      <c r="E192" s="69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7" t="s">
        <v>342</v>
      </c>
      <c r="C193" s="68"/>
      <c r="D193" s="68"/>
      <c r="E193" s="69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7" t="s">
        <v>343</v>
      </c>
      <c r="C194" s="68"/>
      <c r="D194" s="68"/>
      <c r="E194" s="69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7" t="s">
        <v>344</v>
      </c>
      <c r="C195" s="68"/>
      <c r="D195" s="68"/>
      <c r="E195" s="69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7" t="s">
        <v>345</v>
      </c>
      <c r="C196" s="68"/>
      <c r="D196" s="68"/>
      <c r="E196" s="69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7" t="s">
        <v>346</v>
      </c>
      <c r="C197" s="68"/>
      <c r="D197" s="68"/>
      <c r="E197" s="69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7" t="s">
        <v>347</v>
      </c>
      <c r="C198" s="68"/>
      <c r="D198" s="68"/>
      <c r="E198" s="69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7" t="s">
        <v>348</v>
      </c>
      <c r="C199" s="68"/>
      <c r="D199" s="68"/>
      <c r="E199" s="69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13</v>
      </c>
      <c r="B200" s="67" t="s">
        <v>349</v>
      </c>
      <c r="C200" s="68"/>
      <c r="D200" s="68"/>
      <c r="E200" s="69"/>
      <c r="F200" s="20">
        <v>0</v>
      </c>
      <c r="G200" s="20"/>
      <c r="H200" s="20"/>
      <c r="I200" s="20"/>
      <c r="J200" s="20"/>
      <c r="K200" s="20"/>
      <c r="L200" s="20">
        <v>1</v>
      </c>
      <c r="M200" s="20"/>
      <c r="N200" s="20"/>
      <c r="O200" s="30">
        <v>3795.02</v>
      </c>
    </row>
    <row r="201" spans="1:15" s="3" customFormat="1" hidden="1" x14ac:dyDescent="0.25">
      <c r="A201" s="19" t="s">
        <v>13</v>
      </c>
      <c r="B201" s="67" t="s">
        <v>350</v>
      </c>
      <c r="C201" s="68"/>
      <c r="D201" s="68"/>
      <c r="E201" s="69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7" t="s">
        <v>351</v>
      </c>
      <c r="C202" s="68"/>
      <c r="D202" s="68"/>
      <c r="E202" s="69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7" t="s">
        <v>352</v>
      </c>
      <c r="C203" s="68"/>
      <c r="D203" s="68"/>
      <c r="E203" s="69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7" t="s">
        <v>353</v>
      </c>
      <c r="C204" s="68"/>
      <c r="D204" s="68"/>
      <c r="E204" s="69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7" t="s">
        <v>354</v>
      </c>
      <c r="C205" s="68"/>
      <c r="D205" s="68"/>
      <c r="E205" s="69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7" t="s">
        <v>355</v>
      </c>
      <c r="C206" s="68"/>
      <c r="D206" s="68"/>
      <c r="E206" s="69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3" customFormat="1" hidden="1" x14ac:dyDescent="0.25">
      <c r="A207" s="19" t="s">
        <v>13</v>
      </c>
      <c r="B207" s="81" t="s">
        <v>356</v>
      </c>
      <c r="C207" s="82"/>
      <c r="D207" s="82"/>
      <c r="E207" s="83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2646.24</v>
      </c>
    </row>
    <row r="208" spans="1:15" s="28" customFormat="1" hidden="1" x14ac:dyDescent="0.25">
      <c r="A208" s="39" t="s">
        <v>381</v>
      </c>
      <c r="B208" s="40" t="s">
        <v>63</v>
      </c>
      <c r="C208" s="40"/>
      <c r="D208" s="39" t="s">
        <v>10</v>
      </c>
      <c r="E208" s="40" t="s">
        <v>64</v>
      </c>
      <c r="F208" s="39">
        <f>SUM(F209:F210)</f>
        <v>1</v>
      </c>
      <c r="G208" s="39"/>
      <c r="H208" s="39"/>
      <c r="I208" s="39"/>
      <c r="J208" s="39">
        <f t="shared" ref="J208:N208" si="35">SUM(J209:J214)</f>
        <v>0</v>
      </c>
      <c r="K208" s="39">
        <f t="shared" si="35"/>
        <v>0</v>
      </c>
      <c r="L208" s="39">
        <f t="shared" si="35"/>
        <v>0</v>
      </c>
      <c r="M208" s="39">
        <f t="shared" si="35"/>
        <v>0</v>
      </c>
      <c r="N208" s="39">
        <f t="shared" si="35"/>
        <v>0</v>
      </c>
      <c r="O208" s="41">
        <f>SUM(O209:O210)</f>
        <v>2600.59</v>
      </c>
    </row>
    <row r="209" spans="1:15" s="3" customFormat="1" hidden="1" x14ac:dyDescent="0.25">
      <c r="A209" s="20" t="s">
        <v>1</v>
      </c>
      <c r="B209" s="64" t="s">
        <v>199</v>
      </c>
      <c r="C209" s="65"/>
      <c r="D209" s="65"/>
      <c r="E209" s="66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10</v>
      </c>
      <c r="B210" s="67" t="s">
        <v>247</v>
      </c>
      <c r="C210" s="68"/>
      <c r="D210" s="68"/>
      <c r="E210" s="69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28" customFormat="1" hidden="1" x14ac:dyDescent="0.25">
      <c r="A211" s="39" t="s">
        <v>382</v>
      </c>
      <c r="B211" s="40" t="s">
        <v>65</v>
      </c>
      <c r="C211" s="40"/>
      <c r="D211" s="39" t="s">
        <v>10</v>
      </c>
      <c r="E211" s="40" t="s">
        <v>66</v>
      </c>
      <c r="F211" s="39">
        <f>SUM(F212:F216)</f>
        <v>1</v>
      </c>
      <c r="G211" s="39"/>
      <c r="H211" s="39"/>
      <c r="I211" s="39"/>
      <c r="J211" s="39">
        <f t="shared" ref="J211:N211" si="36">SUM(J212:J217)</f>
        <v>0</v>
      </c>
      <c r="K211" s="39">
        <f t="shared" si="36"/>
        <v>0</v>
      </c>
      <c r="L211" s="39">
        <f t="shared" si="36"/>
        <v>0</v>
      </c>
      <c r="M211" s="39">
        <f t="shared" si="36"/>
        <v>0</v>
      </c>
      <c r="N211" s="39">
        <f t="shared" si="36"/>
        <v>0</v>
      </c>
      <c r="O211" s="41">
        <f>SUM(O212:O216)</f>
        <v>2600.59</v>
      </c>
    </row>
    <row r="212" spans="1:15" s="3" customFormat="1" hidden="1" x14ac:dyDescent="0.25">
      <c r="A212" s="20" t="s">
        <v>1</v>
      </c>
      <c r="B212" s="64" t="s">
        <v>199</v>
      </c>
      <c r="C212" s="65"/>
      <c r="D212" s="65"/>
      <c r="E212" s="66"/>
      <c r="F212" s="20"/>
      <c r="G212" s="20"/>
      <c r="H212" s="20"/>
      <c r="I212" s="20"/>
      <c r="J212" s="20"/>
      <c r="K212" s="20"/>
      <c r="L212" s="20"/>
      <c r="M212" s="20"/>
      <c r="N212" s="20"/>
      <c r="O212" s="21"/>
    </row>
    <row r="213" spans="1:15" s="3" customFormat="1" hidden="1" x14ac:dyDescent="0.25">
      <c r="A213" s="19" t="s">
        <v>10</v>
      </c>
      <c r="B213" s="67" t="s">
        <v>212</v>
      </c>
      <c r="C213" s="68"/>
      <c r="D213" s="68"/>
      <c r="E213" s="69"/>
      <c r="F213" s="20">
        <v>1</v>
      </c>
      <c r="G213" s="20"/>
      <c r="H213" s="20"/>
      <c r="I213" s="20"/>
      <c r="J213" s="20"/>
      <c r="K213" s="20"/>
      <c r="L213" s="20"/>
      <c r="M213" s="20"/>
      <c r="N213" s="20"/>
      <c r="O213" s="30">
        <v>2600.59</v>
      </c>
    </row>
    <row r="214" spans="1:15" s="3" customFormat="1" hidden="1" x14ac:dyDescent="0.25">
      <c r="A214" s="19"/>
      <c r="B214" s="18" t="s">
        <v>67</v>
      </c>
      <c r="C214" s="18"/>
      <c r="D214" s="19" t="s">
        <v>10</v>
      </c>
      <c r="E214" s="18" t="s">
        <v>68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idden="1" x14ac:dyDescent="0.25">
      <c r="A215" s="19"/>
      <c r="B215" s="18" t="s">
        <v>69</v>
      </c>
      <c r="C215" s="18"/>
      <c r="D215" s="19" t="s">
        <v>10</v>
      </c>
      <c r="E215" s="18" t="s">
        <v>70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t="24" hidden="1" x14ac:dyDescent="0.25">
      <c r="A216" s="19"/>
      <c r="B216" s="18" t="s">
        <v>71</v>
      </c>
      <c r="C216" s="18"/>
      <c r="D216" s="19" t="s">
        <v>10</v>
      </c>
      <c r="E216" s="18" t="s">
        <v>72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3" customFormat="1" hidden="1" x14ac:dyDescent="0.25">
      <c r="A217" s="19"/>
      <c r="B217" s="18" t="s">
        <v>73</v>
      </c>
      <c r="C217" s="18"/>
      <c r="D217" s="19" t="s">
        <v>10</v>
      </c>
      <c r="E217" s="18" t="s">
        <v>74</v>
      </c>
      <c r="F217" s="20"/>
      <c r="G217" s="20"/>
      <c r="H217" s="20"/>
      <c r="I217" s="20"/>
      <c r="J217" s="20" t="s">
        <v>12</v>
      </c>
      <c r="K217" s="20" t="s">
        <v>12</v>
      </c>
      <c r="L217" s="20" t="s">
        <v>12</v>
      </c>
      <c r="M217" s="20" t="s">
        <v>12</v>
      </c>
      <c r="N217" s="20" t="s">
        <v>12</v>
      </c>
      <c r="O217" s="21"/>
    </row>
    <row r="218" spans="1:15" s="28" customFormat="1" ht="24" hidden="1" x14ac:dyDescent="0.25">
      <c r="A218" s="39" t="s">
        <v>383</v>
      </c>
      <c r="B218" s="40" t="s">
        <v>75</v>
      </c>
      <c r="C218" s="40"/>
      <c r="D218" s="39" t="s">
        <v>10</v>
      </c>
      <c r="E218" s="40" t="s">
        <v>384</v>
      </c>
      <c r="F218" s="39">
        <f>SUM(F219:F223)</f>
        <v>1</v>
      </c>
      <c r="G218" s="39"/>
      <c r="H218" s="39"/>
      <c r="I218" s="39"/>
      <c r="J218" s="39">
        <f t="shared" ref="J218:N218" si="37">SUM(J219:J224)</f>
        <v>0</v>
      </c>
      <c r="K218" s="39">
        <f t="shared" si="37"/>
        <v>0</v>
      </c>
      <c r="L218" s="39">
        <f t="shared" si="37"/>
        <v>0</v>
      </c>
      <c r="M218" s="39">
        <f t="shared" si="37"/>
        <v>0</v>
      </c>
      <c r="N218" s="39">
        <f t="shared" si="37"/>
        <v>0</v>
      </c>
      <c r="O218" s="41">
        <f>SUM(O219:O223)</f>
        <v>2600.59</v>
      </c>
    </row>
    <row r="219" spans="1:15" s="3" customFormat="1" hidden="1" x14ac:dyDescent="0.25">
      <c r="A219" s="20" t="s">
        <v>1</v>
      </c>
      <c r="B219" s="64" t="s">
        <v>199</v>
      </c>
      <c r="C219" s="65"/>
      <c r="D219" s="65"/>
      <c r="E219" s="66"/>
      <c r="F219" s="20"/>
      <c r="G219" s="20"/>
      <c r="H219" s="20"/>
      <c r="I219" s="20"/>
      <c r="J219" s="20"/>
      <c r="K219" s="20"/>
      <c r="L219" s="20"/>
      <c r="M219" s="20"/>
      <c r="N219" s="20"/>
      <c r="O219" s="21"/>
    </row>
    <row r="220" spans="1:15" s="3" customFormat="1" hidden="1" x14ac:dyDescent="0.25">
      <c r="A220" s="19" t="s">
        <v>10</v>
      </c>
      <c r="B220" s="67" t="s">
        <v>268</v>
      </c>
      <c r="C220" s="68"/>
      <c r="D220" s="68"/>
      <c r="E220" s="69"/>
      <c r="F220" s="20">
        <v>1</v>
      </c>
      <c r="G220" s="20"/>
      <c r="H220" s="20"/>
      <c r="I220" s="20"/>
      <c r="J220" s="20"/>
      <c r="K220" s="20"/>
      <c r="L220" s="20"/>
      <c r="M220" s="20"/>
      <c r="N220" s="20"/>
      <c r="O220" s="30">
        <v>2600.59</v>
      </c>
    </row>
    <row r="221" spans="1:15" s="3" customFormat="1" hidden="1" x14ac:dyDescent="0.25">
      <c r="A221" s="19"/>
      <c r="B221" s="18" t="s">
        <v>76</v>
      </c>
      <c r="C221" s="18"/>
      <c r="D221" s="19" t="s">
        <v>10</v>
      </c>
      <c r="E221" s="18" t="s">
        <v>77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78</v>
      </c>
      <c r="C222" s="18"/>
      <c r="D222" s="19" t="s">
        <v>10</v>
      </c>
      <c r="E222" s="18" t="s">
        <v>79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3" customFormat="1" hidden="1" x14ac:dyDescent="0.25">
      <c r="A223" s="19"/>
      <c r="B223" s="18" t="s">
        <v>80</v>
      </c>
      <c r="C223" s="18"/>
      <c r="D223" s="19" t="s">
        <v>10</v>
      </c>
      <c r="E223" s="18" t="s">
        <v>81</v>
      </c>
      <c r="F223" s="20"/>
      <c r="G223" s="20"/>
      <c r="H223" s="20"/>
      <c r="I223" s="20"/>
      <c r="J223" s="20" t="s">
        <v>12</v>
      </c>
      <c r="K223" s="20" t="s">
        <v>12</v>
      </c>
      <c r="L223" s="20" t="s">
        <v>12</v>
      </c>
      <c r="M223" s="20" t="s">
        <v>12</v>
      </c>
      <c r="N223" s="20" t="s">
        <v>12</v>
      </c>
      <c r="O223" s="21"/>
    </row>
    <row r="224" spans="1:15" s="28" customFormat="1" hidden="1" x14ac:dyDescent="0.25">
      <c r="A224" s="39" t="s">
        <v>385</v>
      </c>
      <c r="B224" s="40" t="s">
        <v>82</v>
      </c>
      <c r="C224" s="40"/>
      <c r="D224" s="39" t="s">
        <v>10</v>
      </c>
      <c r="E224" s="40" t="s">
        <v>396</v>
      </c>
      <c r="F224" s="39">
        <f>SUM(F225:F228)</f>
        <v>1</v>
      </c>
      <c r="G224" s="39"/>
      <c r="H224" s="39"/>
      <c r="I224" s="39"/>
      <c r="J224" s="39">
        <f t="shared" ref="J224:N224" si="38">SUM(J225:J230)</f>
        <v>0</v>
      </c>
      <c r="K224" s="39">
        <f t="shared" si="38"/>
        <v>0</v>
      </c>
      <c r="L224" s="39">
        <f t="shared" si="38"/>
        <v>0</v>
      </c>
      <c r="M224" s="39">
        <f t="shared" si="38"/>
        <v>0</v>
      </c>
      <c r="N224" s="39">
        <f t="shared" si="38"/>
        <v>0</v>
      </c>
      <c r="O224" s="41">
        <f>SUM(O225:O228)</f>
        <v>2600.59</v>
      </c>
    </row>
    <row r="225" spans="1:15" s="3" customFormat="1" hidden="1" x14ac:dyDescent="0.25">
      <c r="A225" s="20" t="s">
        <v>1</v>
      </c>
      <c r="B225" s="64" t="s">
        <v>199</v>
      </c>
      <c r="C225" s="65"/>
      <c r="D225" s="65"/>
      <c r="E225" s="66"/>
      <c r="F225" s="20"/>
      <c r="G225" s="20"/>
      <c r="H225" s="20"/>
      <c r="I225" s="20"/>
      <c r="J225" s="20"/>
      <c r="K225" s="20"/>
      <c r="L225" s="20"/>
      <c r="M225" s="20"/>
      <c r="N225" s="20"/>
      <c r="O225" s="21"/>
    </row>
    <row r="226" spans="1:15" s="3" customFormat="1" hidden="1" x14ac:dyDescent="0.25">
      <c r="A226" s="19" t="s">
        <v>10</v>
      </c>
      <c r="B226" s="67" t="s">
        <v>250</v>
      </c>
      <c r="C226" s="68"/>
      <c r="D226" s="68"/>
      <c r="E226" s="69"/>
      <c r="F226" s="20">
        <v>1</v>
      </c>
      <c r="G226" s="20"/>
      <c r="H226" s="20"/>
      <c r="I226" s="20"/>
      <c r="J226" s="20"/>
      <c r="K226" s="20"/>
      <c r="L226" s="20"/>
      <c r="M226" s="20"/>
      <c r="N226" s="20"/>
      <c r="O226" s="30">
        <v>2600.59</v>
      </c>
    </row>
    <row r="227" spans="1:15" s="3" customFormat="1" hidden="1" x14ac:dyDescent="0.25">
      <c r="A227" s="19"/>
      <c r="B227" s="18" t="s">
        <v>83</v>
      </c>
      <c r="C227" s="18"/>
      <c r="D227" s="19" t="s">
        <v>10</v>
      </c>
      <c r="E227" s="18" t="s">
        <v>84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3" customFormat="1" hidden="1" x14ac:dyDescent="0.25">
      <c r="A228" s="19"/>
      <c r="B228" s="18" t="s">
        <v>85</v>
      </c>
      <c r="C228" s="18"/>
      <c r="D228" s="19" t="s">
        <v>10</v>
      </c>
      <c r="E228" s="18" t="s">
        <v>86</v>
      </c>
      <c r="F228" s="20"/>
      <c r="G228" s="20"/>
      <c r="H228" s="20"/>
      <c r="I228" s="20"/>
      <c r="J228" s="20" t="s">
        <v>12</v>
      </c>
      <c r="K228" s="20" t="s">
        <v>12</v>
      </c>
      <c r="L228" s="20" t="s">
        <v>12</v>
      </c>
      <c r="M228" s="20" t="s">
        <v>12</v>
      </c>
      <c r="N228" s="20" t="s">
        <v>12</v>
      </c>
      <c r="O228" s="21"/>
    </row>
    <row r="229" spans="1:15" s="28" customFormat="1" hidden="1" x14ac:dyDescent="0.25">
      <c r="A229" s="39" t="s">
        <v>386</v>
      </c>
      <c r="B229" s="40" t="s">
        <v>87</v>
      </c>
      <c r="C229" s="40"/>
      <c r="D229" s="39" t="s">
        <v>10</v>
      </c>
      <c r="E229" s="40" t="s">
        <v>459</v>
      </c>
      <c r="F229" s="39">
        <f t="shared" ref="F229:O229" si="39">SUM(F230:F231)</f>
        <v>1</v>
      </c>
      <c r="G229" s="39"/>
      <c r="H229" s="39"/>
      <c r="I229" s="39"/>
      <c r="J229" s="39">
        <f t="shared" si="39"/>
        <v>0</v>
      </c>
      <c r="K229" s="39">
        <f t="shared" si="39"/>
        <v>0</v>
      </c>
      <c r="L229" s="39">
        <f t="shared" si="39"/>
        <v>0</v>
      </c>
      <c r="M229" s="39">
        <f t="shared" si="39"/>
        <v>0</v>
      </c>
      <c r="N229" s="39">
        <f t="shared" si="39"/>
        <v>0</v>
      </c>
      <c r="O229" s="43">
        <f t="shared" si="39"/>
        <v>2600.59</v>
      </c>
    </row>
    <row r="230" spans="1:15" s="3" customFormat="1" hidden="1" x14ac:dyDescent="0.25">
      <c r="A230" s="20" t="s">
        <v>1</v>
      </c>
      <c r="B230" s="64" t="s">
        <v>199</v>
      </c>
      <c r="C230" s="65"/>
      <c r="D230" s="65"/>
      <c r="E230" s="66"/>
      <c r="F230" s="20"/>
      <c r="G230" s="20"/>
      <c r="H230" s="20"/>
      <c r="I230" s="20"/>
      <c r="J230" s="20"/>
      <c r="K230" s="20"/>
      <c r="L230" s="20"/>
      <c r="M230" s="20"/>
      <c r="N230" s="20"/>
      <c r="O230" s="21"/>
    </row>
    <row r="231" spans="1:15" s="3" customFormat="1" hidden="1" x14ac:dyDescent="0.25">
      <c r="A231" s="19" t="s">
        <v>10</v>
      </c>
      <c r="B231" s="67" t="s">
        <v>297</v>
      </c>
      <c r="C231" s="68"/>
      <c r="D231" s="68"/>
      <c r="E231" s="69"/>
      <c r="F231" s="20">
        <v>1</v>
      </c>
      <c r="G231" s="20"/>
      <c r="H231" s="20"/>
      <c r="I231" s="20"/>
      <c r="J231" s="20"/>
      <c r="K231" s="20"/>
      <c r="L231" s="20"/>
      <c r="M231" s="20"/>
      <c r="N231" s="20"/>
      <c r="O231" s="30">
        <v>2600.59</v>
      </c>
    </row>
    <row r="232" spans="1:15" s="3" customFormat="1" hidden="1" x14ac:dyDescent="0.25">
      <c r="A232" s="19"/>
      <c r="B232" s="18" t="s">
        <v>88</v>
      </c>
      <c r="C232" s="18"/>
      <c r="D232" s="19" t="s">
        <v>10</v>
      </c>
      <c r="E232" s="18" t="s">
        <v>89</v>
      </c>
      <c r="F232" s="20"/>
      <c r="G232" s="20"/>
      <c r="H232" s="20"/>
      <c r="I232" s="20"/>
      <c r="J232" s="20" t="s">
        <v>12</v>
      </c>
      <c r="K232" s="20" t="s">
        <v>12</v>
      </c>
      <c r="L232" s="20" t="s">
        <v>12</v>
      </c>
      <c r="M232" s="20" t="s">
        <v>12</v>
      </c>
      <c r="N232" s="20" t="s">
        <v>12</v>
      </c>
      <c r="O232" s="21"/>
    </row>
    <row r="233" spans="1:15" s="28" customFormat="1" hidden="1" x14ac:dyDescent="0.25">
      <c r="A233" s="39" t="s">
        <v>387</v>
      </c>
      <c r="B233" s="40" t="s">
        <v>90</v>
      </c>
      <c r="C233" s="40"/>
      <c r="D233" s="39" t="s">
        <v>10</v>
      </c>
      <c r="E233" s="40" t="s">
        <v>91</v>
      </c>
      <c r="F233" s="39">
        <f>SUM(F234:F238)</f>
        <v>4</v>
      </c>
      <c r="G233" s="39"/>
      <c r="H233" s="39"/>
      <c r="I233" s="39"/>
      <c r="J233" s="39">
        <f t="shared" ref="J233:N233" si="40">SUM(J234:J239)</f>
        <v>0</v>
      </c>
      <c r="K233" s="39">
        <f t="shared" si="40"/>
        <v>0</v>
      </c>
      <c r="L233" s="39">
        <f t="shared" si="40"/>
        <v>0</v>
      </c>
      <c r="M233" s="39">
        <f t="shared" si="40"/>
        <v>0</v>
      </c>
      <c r="N233" s="39">
        <f t="shared" si="40"/>
        <v>0</v>
      </c>
      <c r="O233" s="41">
        <f>SUM(O234:O238)</f>
        <v>10402.36</v>
      </c>
    </row>
    <row r="234" spans="1:15" s="3" customFormat="1" hidden="1" x14ac:dyDescent="0.25">
      <c r="A234" s="20" t="s">
        <v>1</v>
      </c>
      <c r="B234" s="64" t="s">
        <v>199</v>
      </c>
      <c r="C234" s="65"/>
      <c r="D234" s="65"/>
      <c r="E234" s="66"/>
      <c r="F234" s="20"/>
      <c r="G234" s="20"/>
      <c r="H234" s="20"/>
      <c r="I234" s="20"/>
      <c r="J234" s="20"/>
      <c r="K234" s="20"/>
      <c r="L234" s="20"/>
      <c r="M234" s="20"/>
      <c r="N234" s="20"/>
      <c r="O234" s="21"/>
    </row>
    <row r="235" spans="1:15" s="3" customFormat="1" hidden="1" x14ac:dyDescent="0.25">
      <c r="A235" s="19" t="s">
        <v>10</v>
      </c>
      <c r="B235" s="86" t="s">
        <v>255</v>
      </c>
      <c r="C235" s="87"/>
      <c r="D235" s="87"/>
      <c r="E235" s="8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7" t="s">
        <v>258</v>
      </c>
      <c r="C236" s="68"/>
      <c r="D236" s="68"/>
      <c r="E236" s="69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7" t="s">
        <v>257</v>
      </c>
      <c r="C237" s="68"/>
      <c r="D237" s="68"/>
      <c r="E237" s="69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 t="s">
        <v>10</v>
      </c>
      <c r="B238" s="67" t="s">
        <v>256</v>
      </c>
      <c r="C238" s="68"/>
      <c r="D238" s="68"/>
      <c r="E238" s="69"/>
      <c r="F238" s="20">
        <v>1</v>
      </c>
      <c r="G238" s="20"/>
      <c r="H238" s="20"/>
      <c r="I238" s="20"/>
      <c r="J238" s="20"/>
      <c r="K238" s="20"/>
      <c r="L238" s="20"/>
      <c r="M238" s="20"/>
      <c r="N238" s="20"/>
      <c r="O238" s="30">
        <v>2600.59</v>
      </c>
    </row>
    <row r="239" spans="1:15" s="3" customFormat="1" hidden="1" x14ac:dyDescent="0.25">
      <c r="A239" s="19"/>
      <c r="B239" s="18" t="s">
        <v>92</v>
      </c>
      <c r="C239" s="18"/>
      <c r="D239" s="19" t="s">
        <v>10</v>
      </c>
      <c r="E239" s="18" t="s">
        <v>93</v>
      </c>
      <c r="F239" s="20"/>
      <c r="G239" s="20"/>
      <c r="H239" s="20"/>
      <c r="I239" s="20"/>
      <c r="J239" s="20" t="s">
        <v>12</v>
      </c>
      <c r="K239" s="20" t="s">
        <v>12</v>
      </c>
      <c r="L239" s="20" t="s">
        <v>12</v>
      </c>
      <c r="M239" s="20" t="s">
        <v>12</v>
      </c>
      <c r="N239" s="20" t="s">
        <v>12</v>
      </c>
      <c r="O239" s="21"/>
    </row>
    <row r="240" spans="1:15" s="28" customFormat="1" hidden="1" x14ac:dyDescent="0.25">
      <c r="A240" s="39" t="s">
        <v>388</v>
      </c>
      <c r="B240" s="40" t="s">
        <v>460</v>
      </c>
      <c r="C240" s="40"/>
      <c r="D240" s="39" t="s">
        <v>10</v>
      </c>
      <c r="E240" s="40" t="s">
        <v>94</v>
      </c>
      <c r="F240" s="39">
        <f>SUM(F241:F245)</f>
        <v>1</v>
      </c>
      <c r="G240" s="39"/>
      <c r="H240" s="39"/>
      <c r="I240" s="39"/>
      <c r="J240" s="39">
        <f t="shared" ref="J240:N240" si="41">SUM(J241:J246)</f>
        <v>0</v>
      </c>
      <c r="K240" s="39">
        <f t="shared" si="41"/>
        <v>0</v>
      </c>
      <c r="L240" s="39">
        <f t="shared" si="41"/>
        <v>0</v>
      </c>
      <c r="M240" s="39">
        <f t="shared" si="41"/>
        <v>0</v>
      </c>
      <c r="N240" s="39">
        <f t="shared" si="41"/>
        <v>0</v>
      </c>
      <c r="O240" s="41">
        <f>SUM(O241:O245)</f>
        <v>2600.59</v>
      </c>
    </row>
    <row r="241" spans="1:15" s="3" customFormat="1" hidden="1" x14ac:dyDescent="0.25">
      <c r="A241" s="20" t="s">
        <v>1</v>
      </c>
      <c r="B241" s="64" t="s">
        <v>199</v>
      </c>
      <c r="C241" s="65"/>
      <c r="D241" s="65"/>
      <c r="E241" s="66"/>
      <c r="F241" s="20"/>
      <c r="G241" s="20"/>
      <c r="H241" s="20"/>
      <c r="I241" s="20"/>
      <c r="J241" s="20"/>
      <c r="K241" s="20"/>
      <c r="L241" s="20"/>
      <c r="M241" s="20"/>
      <c r="N241" s="20"/>
      <c r="O241" s="21"/>
    </row>
    <row r="242" spans="1:15" s="3" customFormat="1" hidden="1" x14ac:dyDescent="0.25">
      <c r="A242" s="19" t="s">
        <v>10</v>
      </c>
      <c r="B242" s="67" t="s">
        <v>263</v>
      </c>
      <c r="C242" s="68"/>
      <c r="D242" s="68"/>
      <c r="E242" s="69"/>
      <c r="F242" s="20">
        <v>1</v>
      </c>
      <c r="G242" s="20"/>
      <c r="H242" s="20"/>
      <c r="I242" s="20"/>
      <c r="J242" s="20"/>
      <c r="K242" s="20"/>
      <c r="L242" s="20"/>
      <c r="M242" s="20"/>
      <c r="N242" s="20"/>
      <c r="O242" s="30">
        <v>2600.59</v>
      </c>
    </row>
    <row r="243" spans="1:15" s="3" customFormat="1" hidden="1" x14ac:dyDescent="0.25">
      <c r="A243" s="19"/>
      <c r="B243" s="18" t="s">
        <v>95</v>
      </c>
      <c r="C243" s="18"/>
      <c r="D243" s="19" t="s">
        <v>10</v>
      </c>
      <c r="E243" s="18" t="s">
        <v>96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97</v>
      </c>
      <c r="C244" s="18"/>
      <c r="D244" s="19" t="s">
        <v>10</v>
      </c>
      <c r="E244" s="18" t="s">
        <v>98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99</v>
      </c>
      <c r="C245" s="18"/>
      <c r="D245" s="19" t="s">
        <v>10</v>
      </c>
      <c r="E245" s="18" t="s">
        <v>100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3" customFormat="1" hidden="1" x14ac:dyDescent="0.25">
      <c r="A246" s="19"/>
      <c r="B246" s="18" t="s">
        <v>101</v>
      </c>
      <c r="C246" s="18"/>
      <c r="D246" s="19" t="s">
        <v>10</v>
      </c>
      <c r="E246" s="18" t="s">
        <v>102</v>
      </c>
      <c r="F246" s="20"/>
      <c r="G246" s="20"/>
      <c r="H246" s="20"/>
      <c r="I246" s="20"/>
      <c r="J246" s="20" t="s">
        <v>12</v>
      </c>
      <c r="K246" s="20" t="s">
        <v>12</v>
      </c>
      <c r="L246" s="20" t="s">
        <v>12</v>
      </c>
      <c r="M246" s="20" t="s">
        <v>12</v>
      </c>
      <c r="N246" s="20" t="s">
        <v>12</v>
      </c>
      <c r="O246" s="21"/>
    </row>
    <row r="247" spans="1:15" s="28" customFormat="1" hidden="1" x14ac:dyDescent="0.25">
      <c r="A247" s="39" t="s">
        <v>389</v>
      </c>
      <c r="B247" s="40" t="s">
        <v>103</v>
      </c>
      <c r="C247" s="40"/>
      <c r="D247" s="39" t="s">
        <v>10</v>
      </c>
      <c r="E247" s="40" t="s">
        <v>104</v>
      </c>
      <c r="F247" s="39">
        <f>SUM(F248:F249)</f>
        <v>1</v>
      </c>
      <c r="G247" s="39"/>
      <c r="H247" s="39"/>
      <c r="I247" s="39"/>
      <c r="J247" s="39">
        <f t="shared" ref="J247:N247" si="42">SUM(J248:J253)</f>
        <v>0</v>
      </c>
      <c r="K247" s="39">
        <f t="shared" si="42"/>
        <v>0</v>
      </c>
      <c r="L247" s="39">
        <f t="shared" si="42"/>
        <v>0</v>
      </c>
      <c r="M247" s="39">
        <f t="shared" si="42"/>
        <v>0</v>
      </c>
      <c r="N247" s="39">
        <f t="shared" si="42"/>
        <v>0</v>
      </c>
      <c r="O247" s="41">
        <f>SUM(O248:O249)</f>
        <v>2600.59</v>
      </c>
    </row>
    <row r="248" spans="1:15" s="3" customFormat="1" hidden="1" x14ac:dyDescent="0.25">
      <c r="A248" s="20" t="s">
        <v>1</v>
      </c>
      <c r="B248" s="64" t="s">
        <v>199</v>
      </c>
      <c r="C248" s="65"/>
      <c r="D248" s="65"/>
      <c r="E248" s="66"/>
      <c r="F248" s="20"/>
      <c r="G248" s="20"/>
      <c r="H248" s="20"/>
      <c r="I248" s="20"/>
      <c r="J248" s="20"/>
      <c r="K248" s="20"/>
      <c r="L248" s="20"/>
      <c r="M248" s="20"/>
      <c r="N248" s="20"/>
      <c r="O248" s="21"/>
    </row>
    <row r="249" spans="1:15" s="3" customFormat="1" hidden="1" x14ac:dyDescent="0.25">
      <c r="A249" s="19" t="s">
        <v>10</v>
      </c>
      <c r="B249" s="67" t="s">
        <v>213</v>
      </c>
      <c r="C249" s="68"/>
      <c r="D249" s="68"/>
      <c r="E249" s="69"/>
      <c r="F249" s="20">
        <v>1</v>
      </c>
      <c r="G249" s="20"/>
      <c r="H249" s="20"/>
      <c r="I249" s="20"/>
      <c r="J249" s="20"/>
      <c r="K249" s="20"/>
      <c r="L249" s="20"/>
      <c r="M249" s="20"/>
      <c r="N249" s="20"/>
      <c r="O249" s="30">
        <v>2600.59</v>
      </c>
    </row>
    <row r="250" spans="1:15" s="3" customFormat="1" hidden="1" x14ac:dyDescent="0.25">
      <c r="A250" s="19"/>
      <c r="B250" s="18" t="s">
        <v>105</v>
      </c>
      <c r="C250" s="18"/>
      <c r="D250" s="19" t="s">
        <v>10</v>
      </c>
      <c r="E250" s="18" t="s">
        <v>60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3" customFormat="1" hidden="1" x14ac:dyDescent="0.25">
      <c r="A251" s="19"/>
      <c r="B251" s="18" t="s">
        <v>106</v>
      </c>
      <c r="C251" s="18"/>
      <c r="D251" s="19" t="s">
        <v>10</v>
      </c>
      <c r="E251" s="18" t="s">
        <v>107</v>
      </c>
      <c r="F251" s="20"/>
      <c r="G251" s="20"/>
      <c r="H251" s="20"/>
      <c r="I251" s="20"/>
      <c r="J251" s="20" t="s">
        <v>12</v>
      </c>
      <c r="K251" s="20" t="s">
        <v>12</v>
      </c>
      <c r="L251" s="20" t="s">
        <v>12</v>
      </c>
      <c r="M251" s="20" t="s">
        <v>12</v>
      </c>
      <c r="N251" s="20" t="s">
        <v>12</v>
      </c>
      <c r="O251" s="21"/>
    </row>
    <row r="252" spans="1:15" s="28" customFormat="1" hidden="1" x14ac:dyDescent="0.25">
      <c r="A252" s="39" t="s">
        <v>390</v>
      </c>
      <c r="B252" s="40" t="s">
        <v>108</v>
      </c>
      <c r="C252" s="40"/>
      <c r="D252" s="39" t="s">
        <v>10</v>
      </c>
      <c r="E252" s="40" t="s">
        <v>461</v>
      </c>
      <c r="F252" s="39">
        <f>SUM(F253:F254)</f>
        <v>1</v>
      </c>
      <c r="G252" s="39"/>
      <c r="H252" s="39"/>
      <c r="I252" s="39"/>
      <c r="J252" s="39">
        <f t="shared" ref="J252:N252" si="43">SUM(J253:J258)</f>
        <v>0</v>
      </c>
      <c r="K252" s="39">
        <f t="shared" si="43"/>
        <v>0</v>
      </c>
      <c r="L252" s="39">
        <f t="shared" si="43"/>
        <v>0</v>
      </c>
      <c r="M252" s="39">
        <f t="shared" si="43"/>
        <v>0</v>
      </c>
      <c r="N252" s="39">
        <f t="shared" si="43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4" t="s">
        <v>199</v>
      </c>
      <c r="C253" s="65"/>
      <c r="D253" s="65"/>
      <c r="E253" s="66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10</v>
      </c>
      <c r="B254" s="67" t="s">
        <v>264</v>
      </c>
      <c r="C254" s="68"/>
      <c r="D254" s="68"/>
      <c r="E254" s="69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28" customFormat="1" hidden="1" x14ac:dyDescent="0.25">
      <c r="A255" s="39" t="s">
        <v>391</v>
      </c>
      <c r="B255" s="40" t="s">
        <v>109</v>
      </c>
      <c r="C255" s="40"/>
      <c r="D255" s="39" t="s">
        <v>10</v>
      </c>
      <c r="E255" s="40" t="s">
        <v>462</v>
      </c>
      <c r="F255" s="39">
        <f>SUM(F256:F257)</f>
        <v>1</v>
      </c>
      <c r="G255" s="39"/>
      <c r="H255" s="39"/>
      <c r="I255" s="39"/>
      <c r="J255" s="39">
        <f t="shared" ref="J255:N255" si="44">SUM(J256:J261)</f>
        <v>0</v>
      </c>
      <c r="K255" s="39">
        <f t="shared" si="44"/>
        <v>0</v>
      </c>
      <c r="L255" s="39">
        <f t="shared" si="44"/>
        <v>0</v>
      </c>
      <c r="M255" s="39">
        <f t="shared" si="44"/>
        <v>0</v>
      </c>
      <c r="N255" s="39">
        <f t="shared" si="44"/>
        <v>0</v>
      </c>
      <c r="O255" s="41">
        <f>SUM(O256:O257)</f>
        <v>2600.59</v>
      </c>
    </row>
    <row r="256" spans="1:15" s="3" customFormat="1" hidden="1" x14ac:dyDescent="0.25">
      <c r="A256" s="20" t="s">
        <v>1</v>
      </c>
      <c r="B256" s="64" t="s">
        <v>199</v>
      </c>
      <c r="C256" s="65"/>
      <c r="D256" s="65"/>
      <c r="E256" s="66"/>
      <c r="F256" s="20"/>
      <c r="G256" s="20"/>
      <c r="H256" s="20"/>
      <c r="I256" s="20"/>
      <c r="J256" s="20"/>
      <c r="K256" s="20"/>
      <c r="L256" s="20"/>
      <c r="M256" s="20"/>
      <c r="N256" s="20"/>
      <c r="O256" s="21"/>
    </row>
    <row r="257" spans="1:15" s="3" customFormat="1" hidden="1" x14ac:dyDescent="0.25">
      <c r="A257" s="19" t="s">
        <v>10</v>
      </c>
      <c r="B257" s="67" t="s">
        <v>309</v>
      </c>
      <c r="C257" s="68"/>
      <c r="D257" s="68"/>
      <c r="E257" s="69"/>
      <c r="F257" s="20">
        <v>1</v>
      </c>
      <c r="G257" s="20"/>
      <c r="H257" s="20"/>
      <c r="I257" s="20"/>
      <c r="J257" s="20"/>
      <c r="K257" s="20"/>
      <c r="L257" s="20"/>
      <c r="M257" s="20"/>
      <c r="N257" s="20"/>
      <c r="O257" s="30">
        <v>2600.59</v>
      </c>
    </row>
    <row r="258" spans="1:15" s="3" customFormat="1" hidden="1" x14ac:dyDescent="0.25">
      <c r="A258" s="19"/>
      <c r="B258" s="18" t="s">
        <v>110</v>
      </c>
      <c r="C258" s="18"/>
      <c r="D258" s="19" t="s">
        <v>10</v>
      </c>
      <c r="E258" s="18" t="s">
        <v>111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112</v>
      </c>
      <c r="C259" s="18"/>
      <c r="D259" s="19" t="s">
        <v>10</v>
      </c>
      <c r="E259" s="18" t="s">
        <v>113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114</v>
      </c>
      <c r="C260" s="18"/>
      <c r="D260" s="19" t="s">
        <v>10</v>
      </c>
      <c r="E260" s="18" t="s">
        <v>115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116</v>
      </c>
      <c r="C261" s="18"/>
      <c r="D261" s="19" t="s">
        <v>10</v>
      </c>
      <c r="E261" s="18" t="s">
        <v>117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118</v>
      </c>
      <c r="C262" s="18"/>
      <c r="D262" s="19" t="s">
        <v>10</v>
      </c>
      <c r="E262" s="18" t="s">
        <v>119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120</v>
      </c>
      <c r="C263" s="18"/>
      <c r="D263" s="19" t="s">
        <v>10</v>
      </c>
      <c r="E263" s="18" t="s">
        <v>121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3" customFormat="1" hidden="1" x14ac:dyDescent="0.25">
      <c r="A264" s="19"/>
      <c r="B264" s="18" t="s">
        <v>122</v>
      </c>
      <c r="C264" s="18"/>
      <c r="D264" s="19" t="s">
        <v>10</v>
      </c>
      <c r="E264" s="18" t="s">
        <v>123</v>
      </c>
      <c r="F264" s="20"/>
      <c r="G264" s="20"/>
      <c r="H264" s="20"/>
      <c r="I264" s="20"/>
      <c r="J264" s="20" t="s">
        <v>12</v>
      </c>
      <c r="K264" s="20" t="s">
        <v>12</v>
      </c>
      <c r="L264" s="20" t="s">
        <v>12</v>
      </c>
      <c r="M264" s="20" t="s">
        <v>12</v>
      </c>
      <c r="N264" s="20" t="s">
        <v>12</v>
      </c>
      <c r="O264" s="21"/>
    </row>
    <row r="265" spans="1:15" s="28" customFormat="1" hidden="1" x14ac:dyDescent="0.25">
      <c r="A265" s="42" t="s">
        <v>392</v>
      </c>
      <c r="B265" s="40" t="s">
        <v>124</v>
      </c>
      <c r="C265" s="40"/>
      <c r="D265" s="39" t="s">
        <v>10</v>
      </c>
      <c r="E265" s="40" t="s">
        <v>125</v>
      </c>
      <c r="F265" s="39">
        <f>SUM(F266:F267)</f>
        <v>1</v>
      </c>
      <c r="G265" s="39"/>
      <c r="H265" s="39"/>
      <c r="I265" s="39"/>
      <c r="J265" s="39">
        <f t="shared" ref="J265:N265" si="45">SUM(J266:J267)</f>
        <v>0</v>
      </c>
      <c r="K265" s="39">
        <f t="shared" si="45"/>
        <v>0</v>
      </c>
      <c r="L265" s="39">
        <f t="shared" si="45"/>
        <v>0</v>
      </c>
      <c r="M265" s="39">
        <f t="shared" si="45"/>
        <v>0</v>
      </c>
      <c r="N265" s="39">
        <f t="shared" si="45"/>
        <v>0</v>
      </c>
      <c r="O265" s="43">
        <f>SUM(O266:O267)</f>
        <v>2600.59</v>
      </c>
    </row>
    <row r="266" spans="1:15" s="3" customFormat="1" hidden="1" x14ac:dyDescent="0.25">
      <c r="A266" s="20" t="s">
        <v>1</v>
      </c>
      <c r="B266" s="64" t="s">
        <v>199</v>
      </c>
      <c r="C266" s="65"/>
      <c r="D266" s="65"/>
      <c r="E266" s="66"/>
      <c r="F266" s="20"/>
      <c r="G266" s="20"/>
      <c r="H266" s="20"/>
      <c r="I266" s="20"/>
      <c r="J266" s="20"/>
      <c r="K266" s="20"/>
      <c r="L266" s="20"/>
      <c r="M266" s="20"/>
      <c r="N266" s="20"/>
      <c r="O266" s="21"/>
    </row>
    <row r="267" spans="1:15" s="3" customFormat="1" hidden="1" x14ac:dyDescent="0.25">
      <c r="A267" s="19" t="s">
        <v>10</v>
      </c>
      <c r="B267" s="67" t="s">
        <v>261</v>
      </c>
      <c r="C267" s="68"/>
      <c r="D267" s="68"/>
      <c r="E267" s="69"/>
      <c r="F267" s="20">
        <v>1</v>
      </c>
      <c r="G267" s="20"/>
      <c r="H267" s="20"/>
      <c r="I267" s="20"/>
      <c r="J267" s="20"/>
      <c r="K267" s="20"/>
      <c r="L267" s="20"/>
      <c r="M267" s="20"/>
      <c r="N267" s="20"/>
      <c r="O267" s="30">
        <v>2600.59</v>
      </c>
    </row>
    <row r="268" spans="1:15" s="3" customFormat="1" hidden="1" x14ac:dyDescent="0.25">
      <c r="A268" s="19"/>
      <c r="B268" s="18" t="s">
        <v>126</v>
      </c>
      <c r="C268" s="18"/>
      <c r="D268" s="19" t="s">
        <v>10</v>
      </c>
      <c r="E268" s="18" t="s">
        <v>127</v>
      </c>
      <c r="F268" s="20"/>
      <c r="G268" s="20"/>
      <c r="H268" s="20"/>
      <c r="I268" s="20"/>
      <c r="J268" s="20" t="s">
        <v>12</v>
      </c>
      <c r="K268" s="20" t="s">
        <v>12</v>
      </c>
      <c r="L268" s="20" t="s">
        <v>12</v>
      </c>
      <c r="M268" s="20" t="s">
        <v>12</v>
      </c>
      <c r="N268" s="20" t="s">
        <v>12</v>
      </c>
      <c r="O268" s="21"/>
    </row>
    <row r="269" spans="1:15" s="28" customFormat="1" hidden="1" x14ac:dyDescent="0.25">
      <c r="A269" s="39" t="s">
        <v>393</v>
      </c>
      <c r="B269" s="40" t="s">
        <v>128</v>
      </c>
      <c r="C269" s="40"/>
      <c r="D269" s="39" t="s">
        <v>10</v>
      </c>
      <c r="E269" s="40" t="s">
        <v>129</v>
      </c>
      <c r="F269" s="39">
        <f>SUM(F270:F272)</f>
        <v>1</v>
      </c>
      <c r="G269" s="39"/>
      <c r="H269" s="39"/>
      <c r="I269" s="39"/>
      <c r="J269" s="39">
        <f t="shared" ref="J269:N269" si="46">SUM(J270:J272)</f>
        <v>0</v>
      </c>
      <c r="K269" s="39">
        <f t="shared" si="46"/>
        <v>0</v>
      </c>
      <c r="L269" s="39">
        <f t="shared" si="46"/>
        <v>0</v>
      </c>
      <c r="M269" s="39">
        <f t="shared" si="46"/>
        <v>0</v>
      </c>
      <c r="N269" s="39">
        <f t="shared" si="46"/>
        <v>0</v>
      </c>
      <c r="O269" s="41">
        <f>SUM(O270:O271)</f>
        <v>2600.59</v>
      </c>
    </row>
    <row r="270" spans="1:15" s="3" customFormat="1" hidden="1" x14ac:dyDescent="0.25">
      <c r="A270" s="20" t="s">
        <v>1</v>
      </c>
      <c r="B270" s="64" t="s">
        <v>199</v>
      </c>
      <c r="C270" s="65"/>
      <c r="D270" s="65"/>
      <c r="E270" s="66"/>
      <c r="F270" s="20"/>
      <c r="G270" s="20"/>
      <c r="H270" s="20"/>
      <c r="I270" s="20"/>
      <c r="J270" s="20"/>
      <c r="K270" s="20"/>
      <c r="L270" s="20"/>
      <c r="M270" s="20"/>
      <c r="N270" s="20"/>
      <c r="O270" s="21"/>
    </row>
    <row r="271" spans="1:15" s="3" customFormat="1" hidden="1" x14ac:dyDescent="0.25">
      <c r="A271" s="19" t="s">
        <v>10</v>
      </c>
      <c r="B271" s="67" t="s">
        <v>314</v>
      </c>
      <c r="C271" s="68"/>
      <c r="D271" s="68"/>
      <c r="E271" s="69"/>
      <c r="F271" s="20">
        <v>1</v>
      </c>
      <c r="G271" s="20"/>
      <c r="H271" s="20"/>
      <c r="I271" s="20"/>
      <c r="J271" s="20"/>
      <c r="K271" s="20"/>
      <c r="L271" s="20"/>
      <c r="M271" s="20"/>
      <c r="N271" s="20"/>
      <c r="O271" s="30">
        <v>2600.59</v>
      </c>
    </row>
    <row r="272" spans="1:15" s="3" customFormat="1" hidden="1" x14ac:dyDescent="0.25">
      <c r="A272" s="19"/>
      <c r="B272" s="18" t="s">
        <v>130</v>
      </c>
      <c r="C272" s="18"/>
      <c r="D272" s="19" t="s">
        <v>10</v>
      </c>
      <c r="E272" s="18" t="s">
        <v>131</v>
      </c>
      <c r="F272" s="20"/>
      <c r="G272" s="20"/>
      <c r="H272" s="20"/>
      <c r="I272" s="20"/>
      <c r="J272" s="20" t="s">
        <v>12</v>
      </c>
      <c r="K272" s="20" t="s">
        <v>12</v>
      </c>
      <c r="L272" s="20" t="s">
        <v>12</v>
      </c>
      <c r="M272" s="20" t="s">
        <v>12</v>
      </c>
      <c r="N272" s="20" t="s">
        <v>12</v>
      </c>
      <c r="O272" s="21"/>
    </row>
    <row r="273" spans="1:15" s="28" customFormat="1" hidden="1" x14ac:dyDescent="0.25">
      <c r="A273" s="39" t="s">
        <v>394</v>
      </c>
      <c r="B273" s="40" t="s">
        <v>132</v>
      </c>
      <c r="C273" s="40"/>
      <c r="D273" s="39" t="s">
        <v>10</v>
      </c>
      <c r="E273" s="40" t="s">
        <v>133</v>
      </c>
      <c r="F273" s="39">
        <f>SUM(F274:F276)</f>
        <v>1</v>
      </c>
      <c r="G273" s="39"/>
      <c r="H273" s="39"/>
      <c r="I273" s="39"/>
      <c r="J273" s="39">
        <f t="shared" ref="J273:N273" si="47">SUM(J274:J276)</f>
        <v>0</v>
      </c>
      <c r="K273" s="39">
        <f t="shared" si="47"/>
        <v>0</v>
      </c>
      <c r="L273" s="39">
        <f t="shared" si="47"/>
        <v>0</v>
      </c>
      <c r="M273" s="39">
        <f t="shared" si="47"/>
        <v>0</v>
      </c>
      <c r="N273" s="39">
        <f t="shared" si="47"/>
        <v>0</v>
      </c>
      <c r="O273" s="41">
        <f>SUM(O274:O276)</f>
        <v>2600.59</v>
      </c>
    </row>
    <row r="274" spans="1:15" s="3" customFormat="1" hidden="1" x14ac:dyDescent="0.25">
      <c r="A274" s="20" t="s">
        <v>1</v>
      </c>
      <c r="B274" s="64" t="s">
        <v>199</v>
      </c>
      <c r="C274" s="65"/>
      <c r="D274" s="65"/>
      <c r="E274" s="66"/>
      <c r="F274" s="20"/>
      <c r="G274" s="20"/>
      <c r="H274" s="20"/>
      <c r="I274" s="20"/>
      <c r="J274" s="20"/>
      <c r="K274" s="20"/>
      <c r="L274" s="20"/>
      <c r="M274" s="20"/>
      <c r="N274" s="20"/>
      <c r="O274" s="21"/>
    </row>
    <row r="275" spans="1:15" s="3" customFormat="1" hidden="1" x14ac:dyDescent="0.25">
      <c r="A275" s="19" t="s">
        <v>10</v>
      </c>
      <c r="B275" s="67" t="s">
        <v>359</v>
      </c>
      <c r="C275" s="68"/>
      <c r="D275" s="68"/>
      <c r="E275" s="69"/>
      <c r="F275" s="20">
        <v>1</v>
      </c>
      <c r="G275" s="20"/>
      <c r="H275" s="20"/>
      <c r="I275" s="20"/>
      <c r="J275" s="20"/>
      <c r="K275" s="20"/>
      <c r="L275" s="20"/>
      <c r="M275" s="20"/>
      <c r="N275" s="20"/>
      <c r="O275" s="30">
        <v>2600.59</v>
      </c>
    </row>
    <row r="276" spans="1:15" s="3" customFormat="1" hidden="1" x14ac:dyDescent="0.25">
      <c r="A276" s="19"/>
      <c r="B276" s="18" t="s">
        <v>134</v>
      </c>
      <c r="C276" s="18"/>
      <c r="D276" s="19" t="s">
        <v>10</v>
      </c>
      <c r="E276" s="18" t="s">
        <v>135</v>
      </c>
      <c r="F276" s="20"/>
      <c r="G276" s="20"/>
      <c r="H276" s="20"/>
      <c r="I276" s="20"/>
      <c r="J276" s="20" t="s">
        <v>12</v>
      </c>
      <c r="K276" s="20" t="s">
        <v>12</v>
      </c>
      <c r="L276" s="20" t="s">
        <v>12</v>
      </c>
      <c r="M276" s="20" t="s">
        <v>12</v>
      </c>
      <c r="N276" s="20" t="s">
        <v>12</v>
      </c>
      <c r="O276" s="21"/>
    </row>
    <row r="277" spans="1:15" s="28" customFormat="1" hidden="1" x14ac:dyDescent="0.25">
      <c r="A277" s="39" t="s">
        <v>395</v>
      </c>
      <c r="B277" s="40" t="s">
        <v>136</v>
      </c>
      <c r="C277" s="40"/>
      <c r="D277" s="39" t="s">
        <v>10</v>
      </c>
      <c r="E277" s="40" t="s">
        <v>463</v>
      </c>
      <c r="F277" s="39">
        <f>SUM(F278:F279)</f>
        <v>1</v>
      </c>
      <c r="G277" s="39"/>
      <c r="H277" s="39"/>
      <c r="I277" s="39"/>
      <c r="J277" s="39">
        <f t="shared" ref="J277:N277" ca="1" si="48">SUM(J278:J284)</f>
        <v>0</v>
      </c>
      <c r="K277" s="39">
        <f t="shared" ca="1" si="48"/>
        <v>0</v>
      </c>
      <c r="L277" s="39">
        <f t="shared" si="48"/>
        <v>3</v>
      </c>
      <c r="M277" s="39">
        <f t="shared" ca="1" si="48"/>
        <v>0</v>
      </c>
      <c r="N277" s="39">
        <f t="shared" ca="1" si="48"/>
        <v>0</v>
      </c>
      <c r="O277" s="41">
        <f>SUM(O278:O279)</f>
        <v>2600.59</v>
      </c>
    </row>
    <row r="278" spans="1:15" s="3" customFormat="1" hidden="1" x14ac:dyDescent="0.25">
      <c r="A278" s="20" t="s">
        <v>1</v>
      </c>
      <c r="B278" s="64" t="s">
        <v>199</v>
      </c>
      <c r="C278" s="65"/>
      <c r="D278" s="65"/>
      <c r="E278" s="66"/>
      <c r="F278" s="20"/>
      <c r="G278" s="20"/>
      <c r="H278" s="20"/>
      <c r="I278" s="20"/>
      <c r="J278" s="20"/>
      <c r="K278" s="20"/>
      <c r="L278" s="20"/>
      <c r="M278" s="20"/>
      <c r="N278" s="20"/>
      <c r="O278" s="21"/>
    </row>
    <row r="279" spans="1:15" s="3" customFormat="1" hidden="1" x14ac:dyDescent="0.25">
      <c r="A279" s="19" t="s">
        <v>10</v>
      </c>
      <c r="B279" s="67" t="s">
        <v>222</v>
      </c>
      <c r="C279" s="68"/>
      <c r="D279" s="68"/>
      <c r="E279" s="69"/>
      <c r="F279" s="20">
        <v>1</v>
      </c>
      <c r="G279" s="20"/>
      <c r="H279" s="20"/>
      <c r="I279" s="20"/>
      <c r="J279" s="20"/>
      <c r="K279" s="20"/>
      <c r="L279" s="20"/>
      <c r="M279" s="20"/>
      <c r="N279" s="20"/>
      <c r="O279" s="30">
        <v>2600.59</v>
      </c>
    </row>
    <row r="280" spans="1:15" s="3" customFormat="1" hidden="1" x14ac:dyDescent="0.25">
      <c r="A280" s="19"/>
      <c r="B280" s="18" t="s">
        <v>137</v>
      </c>
      <c r="C280" s="18"/>
      <c r="D280" s="19" t="s">
        <v>10</v>
      </c>
      <c r="E280" s="18" t="s">
        <v>138</v>
      </c>
      <c r="F280" s="20"/>
      <c r="G280" s="20"/>
      <c r="H280" s="20"/>
      <c r="I280" s="20"/>
      <c r="J280" s="20" t="s">
        <v>12</v>
      </c>
      <c r="K280" s="20" t="s">
        <v>12</v>
      </c>
      <c r="L280" s="20" t="s">
        <v>12</v>
      </c>
      <c r="M280" s="20" t="s">
        <v>12</v>
      </c>
      <c r="N280" s="20" t="s">
        <v>12</v>
      </c>
      <c r="O280" s="21"/>
    </row>
    <row r="281" spans="1:15" hidden="1" x14ac:dyDescent="0.25">
      <c r="A281" s="11"/>
      <c r="B281" s="10"/>
      <c r="C281" s="10"/>
      <c r="D281" s="11"/>
      <c r="E281" s="12" t="s">
        <v>27</v>
      </c>
      <c r="F281" s="13">
        <f>F277+F273+F269+F265+F255+F252+F247+F240+F233+F229+F224+F218+F211+F208+F186+F169+F165+F162+F138+F131+F125</f>
        <v>75</v>
      </c>
      <c r="G281" s="13"/>
      <c r="H281" s="13"/>
      <c r="I281" s="13"/>
      <c r="J281" s="13">
        <f ca="1">J277+J273+J269+J265+J255+J252+J247+J240+J233+J229+J224+J218+J211+J208+J186+J169+J162+J138+J131+J125</f>
        <v>0</v>
      </c>
      <c r="K281" s="13">
        <f ca="1">K277+K273+K269+K265+K255+K252+K247+K240+K233+K229+K224+K218+K211+K208+K186+K169+K162+K138+K131+K125</f>
        <v>0</v>
      </c>
      <c r="L281" s="13">
        <v>3</v>
      </c>
      <c r="M281" s="13">
        <f ca="1">M277+M273+M269+M265+M255+M252+M247+M240+M233+M229+M224+M218+M211+M208+M186+M169+M162+M138+M131+M125</f>
        <v>0</v>
      </c>
      <c r="N281" s="13">
        <f ca="1">N277+N273+N269+N265+N255+N252+N247+N240+N233+N229+N224+N218+N211+N208+N186+N169+N162+N138+N131+N125</f>
        <v>0</v>
      </c>
      <c r="O281" s="32">
        <f>O277+O273+O269+O265+O255+O252+O247+O240+O233+O229+O224+O218+O211+O208+O186+O169+O162+O138+O131+O125</f>
        <v>205335.16999999993</v>
      </c>
    </row>
    <row r="282" spans="1:15" s="3" customFormat="1" hidden="1" x14ac:dyDescent="0.25">
      <c r="A282" s="23"/>
      <c r="B282" s="29"/>
      <c r="C282" s="29"/>
      <c r="D282" s="23"/>
      <c r="E282" s="24"/>
      <c r="F282" s="25"/>
      <c r="G282" s="25"/>
      <c r="H282" s="25"/>
      <c r="I282" s="25"/>
      <c r="J282" s="25"/>
      <c r="K282" s="25"/>
      <c r="L282" s="25"/>
      <c r="M282" s="25"/>
      <c r="N282" s="25"/>
      <c r="O282" s="33"/>
    </row>
    <row r="283" spans="1:15" hidden="1" x14ac:dyDescent="0.25">
      <c r="A283" s="84" t="s">
        <v>139</v>
      </c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5"/>
    </row>
    <row r="284" spans="1:15" s="28" customFormat="1" hidden="1" x14ac:dyDescent="0.25">
      <c r="A284" s="39" t="s">
        <v>397</v>
      </c>
      <c r="B284" s="40" t="s">
        <v>9</v>
      </c>
      <c r="C284" s="40"/>
      <c r="D284" s="39" t="s">
        <v>10</v>
      </c>
      <c r="E284" s="40" t="s">
        <v>422</v>
      </c>
      <c r="F284" s="39">
        <f>SUM(F285:F293)</f>
        <v>8</v>
      </c>
      <c r="G284" s="39"/>
      <c r="H284" s="39"/>
      <c r="I284" s="39"/>
      <c r="J284" s="39">
        <f t="shared" ref="J284:O284" si="49">SUM(J285:J293)</f>
        <v>0</v>
      </c>
      <c r="K284" s="39">
        <f t="shared" si="49"/>
        <v>0</v>
      </c>
      <c r="L284" s="39">
        <f t="shared" si="49"/>
        <v>0</v>
      </c>
      <c r="M284" s="39">
        <f t="shared" si="49"/>
        <v>0</v>
      </c>
      <c r="N284" s="39">
        <f t="shared" si="49"/>
        <v>0</v>
      </c>
      <c r="O284" s="41">
        <f t="shared" si="49"/>
        <v>20804.72</v>
      </c>
    </row>
    <row r="285" spans="1:15" s="3" customFormat="1" hidden="1" x14ac:dyDescent="0.25">
      <c r="A285" s="20" t="s">
        <v>1</v>
      </c>
      <c r="B285" s="64" t="s">
        <v>199</v>
      </c>
      <c r="C285" s="65"/>
      <c r="D285" s="65"/>
      <c r="E285" s="66"/>
      <c r="F285" s="20"/>
      <c r="G285" s="20"/>
      <c r="H285" s="20"/>
      <c r="I285" s="20"/>
      <c r="J285" s="20"/>
      <c r="K285" s="20"/>
      <c r="L285" s="20"/>
      <c r="M285" s="20"/>
      <c r="N285" s="20"/>
      <c r="O285" s="21"/>
    </row>
    <row r="286" spans="1:15" s="3" customFormat="1" hidden="1" x14ac:dyDescent="0.25">
      <c r="A286" s="19" t="s">
        <v>10</v>
      </c>
      <c r="B286" s="67" t="s">
        <v>305</v>
      </c>
      <c r="C286" s="68"/>
      <c r="D286" s="68"/>
      <c r="E286" s="69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7" t="s">
        <v>302</v>
      </c>
      <c r="C287" s="68"/>
      <c r="D287" s="68"/>
      <c r="E287" s="69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7" t="s">
        <v>299</v>
      </c>
      <c r="C288" s="68"/>
      <c r="D288" s="68"/>
      <c r="E288" s="69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7" t="s">
        <v>300</v>
      </c>
      <c r="C289" s="68"/>
      <c r="D289" s="68"/>
      <c r="E289" s="69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7" t="s">
        <v>303</v>
      </c>
      <c r="C290" s="68"/>
      <c r="D290" s="68"/>
      <c r="E290" s="69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7" t="s">
        <v>301</v>
      </c>
      <c r="C291" s="68"/>
      <c r="D291" s="68"/>
      <c r="E291" s="69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1" t="s">
        <v>304</v>
      </c>
      <c r="C292" s="82"/>
      <c r="D292" s="82"/>
      <c r="E292" s="83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s="3" customFormat="1" hidden="1" x14ac:dyDescent="0.25">
      <c r="A293" s="19" t="s">
        <v>10</v>
      </c>
      <c r="B293" s="81" t="s">
        <v>483</v>
      </c>
      <c r="C293" s="82"/>
      <c r="D293" s="82"/>
      <c r="E293" s="83"/>
      <c r="F293" s="20">
        <v>1</v>
      </c>
      <c r="G293" s="20"/>
      <c r="H293" s="20"/>
      <c r="I293" s="20"/>
      <c r="J293" s="20"/>
      <c r="K293" s="20"/>
      <c r="L293" s="20"/>
      <c r="M293" s="20"/>
      <c r="N293" s="20"/>
      <c r="O293" s="30">
        <v>2600.59</v>
      </c>
    </row>
    <row r="294" spans="1:15" hidden="1" x14ac:dyDescent="0.25">
      <c r="A294" s="11"/>
      <c r="B294" s="10"/>
      <c r="C294" s="10"/>
      <c r="D294" s="11"/>
      <c r="E294" s="12" t="s">
        <v>27</v>
      </c>
      <c r="F294" s="13">
        <f>F284</f>
        <v>8</v>
      </c>
      <c r="G294" s="13"/>
      <c r="H294" s="13"/>
      <c r="I294" s="13"/>
      <c r="J294" s="13">
        <f t="shared" ref="J294:O294" si="50">J284</f>
        <v>0</v>
      </c>
      <c r="K294" s="13">
        <f t="shared" si="50"/>
        <v>0</v>
      </c>
      <c r="L294" s="13">
        <f t="shared" si="50"/>
        <v>0</v>
      </c>
      <c r="M294" s="13">
        <f t="shared" si="50"/>
        <v>0</v>
      </c>
      <c r="N294" s="13">
        <f t="shared" si="50"/>
        <v>0</v>
      </c>
      <c r="O294" s="15">
        <f t="shared" si="50"/>
        <v>20804.72</v>
      </c>
    </row>
    <row r="295" spans="1:15" s="3" customFormat="1" hidden="1" x14ac:dyDescent="0.25">
      <c r="A295" s="23"/>
      <c r="B295" s="29"/>
      <c r="C295" s="29"/>
      <c r="D295" s="23"/>
      <c r="E295" s="24"/>
      <c r="F295" s="25"/>
      <c r="G295" s="25"/>
      <c r="H295" s="25"/>
      <c r="I295" s="25"/>
      <c r="J295" s="25"/>
      <c r="K295" s="25"/>
      <c r="L295" s="25"/>
      <c r="M295" s="25"/>
      <c r="N295" s="25"/>
      <c r="O295" s="27"/>
    </row>
    <row r="296" spans="1:15" hidden="1" x14ac:dyDescent="0.25">
      <c r="A296" s="84" t="s">
        <v>140</v>
      </c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5"/>
    </row>
    <row r="297" spans="1:15" s="3" customFormat="1" hidden="1" x14ac:dyDescent="0.25">
      <c r="A297" s="39" t="s">
        <v>403</v>
      </c>
      <c r="B297" s="40" t="s">
        <v>141</v>
      </c>
      <c r="C297" s="40"/>
      <c r="D297" s="39" t="s">
        <v>13</v>
      </c>
      <c r="E297" s="40" t="s">
        <v>142</v>
      </c>
      <c r="F297" s="39">
        <f>SUM(F298:F299)</f>
        <v>1</v>
      </c>
      <c r="G297" s="39"/>
      <c r="H297" s="39"/>
      <c r="I297" s="39"/>
      <c r="J297" s="39">
        <f t="shared" ref="J297:N297" si="51">SUM(J298:J299)</f>
        <v>0</v>
      </c>
      <c r="K297" s="39">
        <f t="shared" si="51"/>
        <v>0</v>
      </c>
      <c r="L297" s="39">
        <f t="shared" si="51"/>
        <v>0</v>
      </c>
      <c r="M297" s="39">
        <f t="shared" si="51"/>
        <v>0</v>
      </c>
      <c r="N297" s="39">
        <f t="shared" si="51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4" t="s">
        <v>199</v>
      </c>
      <c r="C298" s="65"/>
      <c r="D298" s="65"/>
      <c r="E298" s="66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13</v>
      </c>
      <c r="B299" s="67" t="s">
        <v>442</v>
      </c>
      <c r="C299" s="68"/>
      <c r="D299" s="68"/>
      <c r="E299" s="69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404</v>
      </c>
      <c r="B300" s="40" t="s">
        <v>143</v>
      </c>
      <c r="C300" s="40"/>
      <c r="D300" s="39" t="s">
        <v>13</v>
      </c>
      <c r="E300" s="40" t="s">
        <v>144</v>
      </c>
      <c r="F300" s="39">
        <f>SUM(F301:F302)</f>
        <v>1</v>
      </c>
      <c r="G300" s="39"/>
      <c r="H300" s="39"/>
      <c r="I300" s="39"/>
      <c r="J300" s="39">
        <f t="shared" ref="J300:N300" si="52">SUM(J301:J302)</f>
        <v>0</v>
      </c>
      <c r="K300" s="39">
        <f t="shared" si="52"/>
        <v>0</v>
      </c>
      <c r="L300" s="39">
        <f t="shared" si="52"/>
        <v>0</v>
      </c>
      <c r="M300" s="39">
        <f t="shared" si="52"/>
        <v>0</v>
      </c>
      <c r="N300" s="39">
        <f t="shared" si="52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4" t="s">
        <v>199</v>
      </c>
      <c r="C301" s="65"/>
      <c r="D301" s="65"/>
      <c r="E301" s="66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13</v>
      </c>
      <c r="B302" s="67" t="s">
        <v>434</v>
      </c>
      <c r="C302" s="68"/>
      <c r="D302" s="68"/>
      <c r="E302" s="69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405</v>
      </c>
      <c r="B303" s="40" t="s">
        <v>464</v>
      </c>
      <c r="C303" s="40"/>
      <c r="D303" s="39" t="s">
        <v>13</v>
      </c>
      <c r="E303" s="40" t="s">
        <v>465</v>
      </c>
      <c r="F303" s="39">
        <f>SUM(F304:F305)</f>
        <v>1</v>
      </c>
      <c r="G303" s="39"/>
      <c r="H303" s="39"/>
      <c r="I303" s="39"/>
      <c r="J303" s="39">
        <f t="shared" ref="J303:N303" si="53">SUM(J304:J305)</f>
        <v>0</v>
      </c>
      <c r="K303" s="39">
        <f t="shared" si="53"/>
        <v>0</v>
      </c>
      <c r="L303" s="39">
        <f t="shared" si="53"/>
        <v>0</v>
      </c>
      <c r="M303" s="39">
        <f t="shared" si="53"/>
        <v>0</v>
      </c>
      <c r="N303" s="39">
        <f t="shared" si="53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4" t="s">
        <v>199</v>
      </c>
      <c r="C304" s="65"/>
      <c r="D304" s="65"/>
      <c r="E304" s="66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13</v>
      </c>
      <c r="B305" s="67" t="s">
        <v>292</v>
      </c>
      <c r="C305" s="68"/>
      <c r="D305" s="68"/>
      <c r="E305" s="69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406</v>
      </c>
      <c r="B306" s="40" t="s">
        <v>145</v>
      </c>
      <c r="C306" s="40"/>
      <c r="D306" s="39" t="s">
        <v>13</v>
      </c>
      <c r="E306" s="40" t="s">
        <v>146</v>
      </c>
      <c r="F306" s="39">
        <f>SUM(F307:F308)</f>
        <v>1</v>
      </c>
      <c r="G306" s="39"/>
      <c r="H306" s="39"/>
      <c r="I306" s="39"/>
      <c r="J306" s="39">
        <f t="shared" ref="J306:N306" si="54">SUM(J307:J308)</f>
        <v>0</v>
      </c>
      <c r="K306" s="39">
        <f t="shared" si="54"/>
        <v>0</v>
      </c>
      <c r="L306" s="39">
        <f t="shared" si="54"/>
        <v>0</v>
      </c>
      <c r="M306" s="39">
        <f t="shared" si="54"/>
        <v>0</v>
      </c>
      <c r="N306" s="39">
        <f t="shared" si="54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4" t="s">
        <v>199</v>
      </c>
      <c r="C307" s="65"/>
      <c r="D307" s="65"/>
      <c r="E307" s="66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13</v>
      </c>
      <c r="B308" s="67" t="s">
        <v>266</v>
      </c>
      <c r="C308" s="68"/>
      <c r="D308" s="68"/>
      <c r="E308" s="69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407</v>
      </c>
      <c r="B309" s="40" t="s">
        <v>147</v>
      </c>
      <c r="C309" s="40"/>
      <c r="D309" s="39" t="s">
        <v>13</v>
      </c>
      <c r="E309" s="40" t="s">
        <v>148</v>
      </c>
      <c r="F309" s="39">
        <f>SUM(F310:F311)</f>
        <v>1</v>
      </c>
      <c r="G309" s="39"/>
      <c r="H309" s="39"/>
      <c r="I309" s="39"/>
      <c r="J309" s="39">
        <f t="shared" ref="J309:N309" si="55">SUM(J310:J311)</f>
        <v>0</v>
      </c>
      <c r="K309" s="39">
        <f t="shared" si="55"/>
        <v>0</v>
      </c>
      <c r="L309" s="39">
        <f t="shared" si="55"/>
        <v>0</v>
      </c>
      <c r="M309" s="39">
        <f t="shared" si="55"/>
        <v>0</v>
      </c>
      <c r="N309" s="39">
        <f t="shared" si="55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4" t="s">
        <v>199</v>
      </c>
      <c r="C310" s="65"/>
      <c r="D310" s="65"/>
      <c r="E310" s="66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13</v>
      </c>
      <c r="B311" s="67" t="s">
        <v>265</v>
      </c>
      <c r="C311" s="68"/>
      <c r="D311" s="68"/>
      <c r="E311" s="69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28" customFormat="1" hidden="1" x14ac:dyDescent="0.25">
      <c r="A312" s="39" t="s">
        <v>408</v>
      </c>
      <c r="B312" s="40" t="s">
        <v>149</v>
      </c>
      <c r="C312" s="40"/>
      <c r="D312" s="39" t="s">
        <v>13</v>
      </c>
      <c r="E312" s="40" t="s">
        <v>150</v>
      </c>
      <c r="F312" s="39">
        <f>SUM(F313:F314)</f>
        <v>1</v>
      </c>
      <c r="G312" s="39"/>
      <c r="H312" s="39"/>
      <c r="I312" s="39"/>
      <c r="J312" s="39">
        <f t="shared" ref="J312:N312" si="56">SUM(J313:J314)</f>
        <v>0</v>
      </c>
      <c r="K312" s="39">
        <f t="shared" si="56"/>
        <v>0</v>
      </c>
      <c r="L312" s="39">
        <f t="shared" si="56"/>
        <v>0</v>
      </c>
      <c r="M312" s="39">
        <f t="shared" si="56"/>
        <v>0</v>
      </c>
      <c r="N312" s="39">
        <f t="shared" si="56"/>
        <v>0</v>
      </c>
      <c r="O312" s="43">
        <f>SUM(O313:O314)</f>
        <v>2646.24</v>
      </c>
    </row>
    <row r="313" spans="1:15" s="28" customFormat="1" hidden="1" x14ac:dyDescent="0.25">
      <c r="A313" s="20" t="s">
        <v>1</v>
      </c>
      <c r="B313" s="64" t="s">
        <v>199</v>
      </c>
      <c r="C313" s="65"/>
      <c r="D313" s="65"/>
      <c r="E313" s="66"/>
      <c r="F313" s="20"/>
      <c r="G313" s="20"/>
      <c r="H313" s="20"/>
      <c r="I313" s="20"/>
      <c r="J313" s="20"/>
      <c r="K313" s="20"/>
      <c r="L313" s="20"/>
      <c r="M313" s="20"/>
      <c r="N313" s="20"/>
      <c r="O313" s="21"/>
    </row>
    <row r="314" spans="1:15" s="3" customFormat="1" hidden="1" x14ac:dyDescent="0.25">
      <c r="A314" s="19" t="s">
        <v>13</v>
      </c>
      <c r="B314" s="67" t="s">
        <v>260</v>
      </c>
      <c r="C314" s="68"/>
      <c r="D314" s="68"/>
      <c r="E314" s="69"/>
      <c r="F314" s="20">
        <v>1</v>
      </c>
      <c r="G314" s="20"/>
      <c r="H314" s="20"/>
      <c r="I314" s="20"/>
      <c r="J314" s="20"/>
      <c r="K314" s="20"/>
      <c r="L314" s="20"/>
      <c r="M314" s="20"/>
      <c r="N314" s="20"/>
      <c r="O314" s="30">
        <v>2646.24</v>
      </c>
    </row>
    <row r="315" spans="1:15" s="3" customFormat="1" hidden="1" x14ac:dyDescent="0.25">
      <c r="A315" s="19"/>
      <c r="B315" s="18" t="s">
        <v>151</v>
      </c>
      <c r="C315" s="18"/>
      <c r="D315" s="19" t="s">
        <v>13</v>
      </c>
      <c r="E315" s="18" t="s">
        <v>152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19"/>
      <c r="B316" s="18" t="s">
        <v>153</v>
      </c>
      <c r="C316" s="18"/>
      <c r="D316" s="19" t="s">
        <v>13</v>
      </c>
      <c r="E316" s="18" t="s">
        <v>154</v>
      </c>
      <c r="F316" s="20"/>
      <c r="G316" s="20"/>
      <c r="H316" s="20"/>
      <c r="I316" s="20"/>
      <c r="J316" s="20" t="s">
        <v>12</v>
      </c>
      <c r="K316" s="20" t="s">
        <v>12</v>
      </c>
      <c r="L316" s="20" t="s">
        <v>12</v>
      </c>
      <c r="M316" s="20" t="s">
        <v>12</v>
      </c>
      <c r="N316" s="20" t="s">
        <v>12</v>
      </c>
      <c r="O316" s="21"/>
    </row>
    <row r="317" spans="1:15" s="3" customFormat="1" hidden="1" x14ac:dyDescent="0.25">
      <c r="A317" s="39" t="s">
        <v>409</v>
      </c>
      <c r="B317" s="40" t="s">
        <v>155</v>
      </c>
      <c r="C317" s="40"/>
      <c r="D317" s="39" t="s">
        <v>13</v>
      </c>
      <c r="E317" s="40" t="s">
        <v>156</v>
      </c>
      <c r="F317" s="39">
        <f>SUM(F318:F319)</f>
        <v>1</v>
      </c>
      <c r="G317" s="39"/>
      <c r="H317" s="39"/>
      <c r="I317" s="39"/>
      <c r="J317" s="39">
        <f t="shared" ref="J317:N317" si="57">SUM(J318:J319)</f>
        <v>0</v>
      </c>
      <c r="K317" s="39">
        <f t="shared" si="57"/>
        <v>0</v>
      </c>
      <c r="L317" s="39">
        <f t="shared" si="57"/>
        <v>0</v>
      </c>
      <c r="M317" s="39">
        <f t="shared" si="57"/>
        <v>0</v>
      </c>
      <c r="N317" s="39">
        <f t="shared" si="57"/>
        <v>0</v>
      </c>
      <c r="O317" s="43">
        <f>SUM(O318:O319)</f>
        <v>2646.24</v>
      </c>
    </row>
    <row r="318" spans="1:15" s="28" customFormat="1" hidden="1" x14ac:dyDescent="0.25">
      <c r="A318" s="20" t="s">
        <v>1</v>
      </c>
      <c r="B318" s="64" t="s">
        <v>199</v>
      </c>
      <c r="C318" s="65"/>
      <c r="D318" s="65"/>
      <c r="E318" s="66"/>
      <c r="F318" s="20"/>
      <c r="G318" s="20"/>
      <c r="H318" s="20"/>
      <c r="I318" s="20"/>
      <c r="J318" s="20"/>
      <c r="K318" s="20"/>
      <c r="L318" s="20"/>
      <c r="M318" s="20"/>
      <c r="N318" s="20"/>
      <c r="O318" s="21"/>
    </row>
    <row r="319" spans="1:15" s="3" customFormat="1" hidden="1" x14ac:dyDescent="0.25">
      <c r="A319" s="19" t="s">
        <v>13</v>
      </c>
      <c r="B319" s="67" t="s">
        <v>435</v>
      </c>
      <c r="C319" s="68"/>
      <c r="D319" s="68"/>
      <c r="E319" s="69"/>
      <c r="F319" s="20">
        <v>1</v>
      </c>
      <c r="G319" s="20"/>
      <c r="H319" s="20"/>
      <c r="I319" s="20"/>
      <c r="J319" s="20"/>
      <c r="K319" s="20"/>
      <c r="L319" s="20"/>
      <c r="M319" s="20"/>
      <c r="N319" s="20"/>
      <c r="O319" s="30">
        <v>2646.24</v>
      </c>
    </row>
    <row r="320" spans="1:15" s="3" customFormat="1" hidden="1" x14ac:dyDescent="0.25">
      <c r="A320" s="19"/>
      <c r="B320" s="18" t="s">
        <v>157</v>
      </c>
      <c r="C320" s="18"/>
      <c r="D320" s="19" t="s">
        <v>13</v>
      </c>
      <c r="E320" s="18" t="s">
        <v>158</v>
      </c>
      <c r="F320" s="20"/>
      <c r="G320" s="20"/>
      <c r="H320" s="20"/>
      <c r="I320" s="20"/>
      <c r="J320" s="20" t="s">
        <v>12</v>
      </c>
      <c r="K320" s="20" t="s">
        <v>12</v>
      </c>
      <c r="L320" s="20" t="s">
        <v>12</v>
      </c>
      <c r="M320" s="20" t="s">
        <v>12</v>
      </c>
      <c r="N320" s="20" t="s">
        <v>12</v>
      </c>
      <c r="O320" s="21"/>
    </row>
    <row r="321" spans="1:15" s="28" customFormat="1" hidden="1" x14ac:dyDescent="0.25">
      <c r="A321" s="39" t="s">
        <v>410</v>
      </c>
      <c r="B321" s="40" t="s">
        <v>159</v>
      </c>
      <c r="C321" s="40"/>
      <c r="D321" s="39" t="s">
        <v>13</v>
      </c>
      <c r="E321" s="40" t="s">
        <v>160</v>
      </c>
      <c r="F321" s="39">
        <f>SUM(F322:F323)</f>
        <v>1</v>
      </c>
      <c r="G321" s="39"/>
      <c r="H321" s="39"/>
      <c r="I321" s="39"/>
      <c r="J321" s="39">
        <f t="shared" ref="J321:N321" si="58">SUM(J322:J323)</f>
        <v>0</v>
      </c>
      <c r="K321" s="39">
        <f t="shared" si="58"/>
        <v>0</v>
      </c>
      <c r="L321" s="39">
        <f t="shared" si="58"/>
        <v>0</v>
      </c>
      <c r="M321" s="39">
        <f t="shared" si="58"/>
        <v>0</v>
      </c>
      <c r="N321" s="39">
        <f t="shared" si="58"/>
        <v>0</v>
      </c>
      <c r="O321" s="43">
        <f>SUM(O322:O323)</f>
        <v>2646.24</v>
      </c>
    </row>
    <row r="322" spans="1:15" s="28" customFormat="1" hidden="1" x14ac:dyDescent="0.25">
      <c r="A322" s="20" t="s">
        <v>1</v>
      </c>
      <c r="B322" s="64" t="s">
        <v>199</v>
      </c>
      <c r="C322" s="65"/>
      <c r="D322" s="65"/>
      <c r="E322" s="66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13</v>
      </c>
      <c r="B323" s="67" t="s">
        <v>441</v>
      </c>
      <c r="C323" s="68"/>
      <c r="D323" s="68"/>
      <c r="E323" s="69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28" customFormat="1" hidden="1" x14ac:dyDescent="0.25">
      <c r="A324" s="39" t="s">
        <v>411</v>
      </c>
      <c r="B324" s="40" t="s">
        <v>466</v>
      </c>
      <c r="C324" s="40"/>
      <c r="D324" s="39" t="s">
        <v>13</v>
      </c>
      <c r="E324" s="40" t="s">
        <v>161</v>
      </c>
      <c r="F324" s="39">
        <f>SUM(F325:F328)</f>
        <v>3</v>
      </c>
      <c r="G324" s="39"/>
      <c r="H324" s="39"/>
      <c r="I324" s="39"/>
      <c r="J324" s="39">
        <f t="shared" ref="J324:N324" si="59">SUM(J325:J328)</f>
        <v>0</v>
      </c>
      <c r="K324" s="39">
        <f t="shared" si="59"/>
        <v>0</v>
      </c>
      <c r="L324" s="39">
        <f t="shared" si="59"/>
        <v>0</v>
      </c>
      <c r="M324" s="39">
        <f t="shared" si="59"/>
        <v>0</v>
      </c>
      <c r="N324" s="39">
        <f t="shared" si="59"/>
        <v>0</v>
      </c>
      <c r="O324" s="43">
        <f>SUM(O325:O328)</f>
        <v>7938.7199999999993</v>
      </c>
    </row>
    <row r="325" spans="1:15" s="28" customFormat="1" hidden="1" x14ac:dyDescent="0.25">
      <c r="A325" s="20" t="s">
        <v>1</v>
      </c>
      <c r="B325" s="64" t="s">
        <v>199</v>
      </c>
      <c r="C325" s="65"/>
      <c r="D325" s="65"/>
      <c r="E325" s="66"/>
      <c r="F325" s="20"/>
      <c r="G325" s="20"/>
      <c r="H325" s="20"/>
      <c r="I325" s="20"/>
      <c r="J325" s="20"/>
      <c r="K325" s="20"/>
      <c r="L325" s="20"/>
      <c r="M325" s="20"/>
      <c r="N325" s="20"/>
      <c r="O325" s="21"/>
    </row>
    <row r="326" spans="1:15" s="3" customFormat="1" hidden="1" x14ac:dyDescent="0.25">
      <c r="A326" s="19" t="s">
        <v>13</v>
      </c>
      <c r="B326" s="67" t="s">
        <v>280</v>
      </c>
      <c r="C326" s="68"/>
      <c r="D326" s="68"/>
      <c r="E326" s="69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7" t="s">
        <v>281</v>
      </c>
      <c r="C327" s="68"/>
      <c r="D327" s="68"/>
      <c r="E327" s="69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3" customFormat="1" hidden="1" x14ac:dyDescent="0.25">
      <c r="A328" s="19" t="s">
        <v>13</v>
      </c>
      <c r="B328" s="67" t="s">
        <v>282</v>
      </c>
      <c r="C328" s="68"/>
      <c r="D328" s="68"/>
      <c r="E328" s="69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412</v>
      </c>
      <c r="B329" s="40" t="s">
        <v>162</v>
      </c>
      <c r="C329" s="40"/>
      <c r="D329" s="39" t="s">
        <v>13</v>
      </c>
      <c r="E329" s="40" t="s">
        <v>420</v>
      </c>
      <c r="F329" s="39">
        <f>SUM(F330:F331)</f>
        <v>1</v>
      </c>
      <c r="G329" s="39"/>
      <c r="H329" s="39"/>
      <c r="I329" s="39"/>
      <c r="J329" s="39">
        <f t="shared" ref="J329:N329" si="60">SUM(J330:J331)</f>
        <v>0</v>
      </c>
      <c r="K329" s="39">
        <f t="shared" si="60"/>
        <v>0</v>
      </c>
      <c r="L329" s="39">
        <f t="shared" si="60"/>
        <v>0</v>
      </c>
      <c r="M329" s="39">
        <f t="shared" si="60"/>
        <v>0</v>
      </c>
      <c r="N329" s="39">
        <f t="shared" si="60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4" t="s">
        <v>199</v>
      </c>
      <c r="C330" s="65"/>
      <c r="D330" s="65"/>
      <c r="E330" s="66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13</v>
      </c>
      <c r="B331" s="67" t="s">
        <v>275</v>
      </c>
      <c r="C331" s="68"/>
      <c r="D331" s="68"/>
      <c r="E331" s="69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413</v>
      </c>
      <c r="B332" s="40" t="s">
        <v>163</v>
      </c>
      <c r="C332" s="40"/>
      <c r="D332" s="39" t="s">
        <v>13</v>
      </c>
      <c r="E332" s="40" t="s">
        <v>164</v>
      </c>
      <c r="F332" s="39">
        <f>SUM(F333:F334)</f>
        <v>1</v>
      </c>
      <c r="G332" s="39"/>
      <c r="H332" s="39"/>
      <c r="I332" s="39"/>
      <c r="J332" s="39">
        <f t="shared" ref="J332:N332" si="61">SUM(J333:J334)</f>
        <v>0</v>
      </c>
      <c r="K332" s="39">
        <f t="shared" si="61"/>
        <v>0</v>
      </c>
      <c r="L332" s="39">
        <f t="shared" si="61"/>
        <v>0</v>
      </c>
      <c r="M332" s="39">
        <f t="shared" si="61"/>
        <v>0</v>
      </c>
      <c r="N332" s="39">
        <f t="shared" si="61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4" t="s">
        <v>199</v>
      </c>
      <c r="C333" s="65"/>
      <c r="D333" s="65"/>
      <c r="E333" s="66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13</v>
      </c>
      <c r="B334" s="67" t="s">
        <v>259</v>
      </c>
      <c r="C334" s="68"/>
      <c r="D334" s="68"/>
      <c r="E334" s="69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414</v>
      </c>
      <c r="B335" s="40" t="s">
        <v>165</v>
      </c>
      <c r="C335" s="40"/>
      <c r="D335" s="39" t="s">
        <v>13</v>
      </c>
      <c r="E335" s="40" t="s">
        <v>467</v>
      </c>
      <c r="F335" s="39">
        <f>SUM(F336:F337)</f>
        <v>1</v>
      </c>
      <c r="G335" s="39"/>
      <c r="H335" s="39"/>
      <c r="I335" s="39"/>
      <c r="J335" s="39">
        <f t="shared" ref="J335:N335" si="62">SUM(J336:J337)</f>
        <v>0</v>
      </c>
      <c r="K335" s="39">
        <f t="shared" si="62"/>
        <v>0</v>
      </c>
      <c r="L335" s="39">
        <f t="shared" si="62"/>
        <v>0</v>
      </c>
      <c r="M335" s="39">
        <f t="shared" si="62"/>
        <v>0</v>
      </c>
      <c r="N335" s="39">
        <f t="shared" si="62"/>
        <v>0</v>
      </c>
      <c r="O335" s="43">
        <f>SUM(O336:O337)</f>
        <v>2646.24</v>
      </c>
    </row>
    <row r="336" spans="1:15" s="28" customFormat="1" hidden="1" x14ac:dyDescent="0.25">
      <c r="A336" s="20" t="s">
        <v>1</v>
      </c>
      <c r="B336" s="64" t="s">
        <v>199</v>
      </c>
      <c r="C336" s="65"/>
      <c r="D336" s="65"/>
      <c r="E336" s="66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13</v>
      </c>
      <c r="B337" s="67" t="s">
        <v>308</v>
      </c>
      <c r="C337" s="68"/>
      <c r="D337" s="68"/>
      <c r="E337" s="69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28" customFormat="1" hidden="1" x14ac:dyDescent="0.25">
      <c r="A338" s="39" t="s">
        <v>415</v>
      </c>
      <c r="B338" s="40" t="s">
        <v>166</v>
      </c>
      <c r="C338" s="40"/>
      <c r="D338" s="39" t="s">
        <v>13</v>
      </c>
      <c r="E338" s="40" t="s">
        <v>421</v>
      </c>
      <c r="F338" s="39">
        <f>SUM(F339:F341)</f>
        <v>1</v>
      </c>
      <c r="G338" s="39"/>
      <c r="H338" s="39"/>
      <c r="I338" s="39"/>
      <c r="J338" s="39">
        <f t="shared" ref="J338:N338" si="63">SUM(J339:J341)</f>
        <v>0</v>
      </c>
      <c r="K338" s="39">
        <f t="shared" si="63"/>
        <v>0</v>
      </c>
      <c r="L338" s="39">
        <f t="shared" si="63"/>
        <v>0</v>
      </c>
      <c r="M338" s="39">
        <f t="shared" si="63"/>
        <v>0</v>
      </c>
      <c r="N338" s="39">
        <f t="shared" si="63"/>
        <v>0</v>
      </c>
      <c r="O338" s="43">
        <f>SUM(O339:O341)</f>
        <v>2646.24</v>
      </c>
    </row>
    <row r="339" spans="1:15" s="28" customFormat="1" hidden="1" x14ac:dyDescent="0.25">
      <c r="A339" s="20" t="s">
        <v>1</v>
      </c>
      <c r="B339" s="64" t="s">
        <v>199</v>
      </c>
      <c r="C339" s="65"/>
      <c r="D339" s="65"/>
      <c r="E339" s="66"/>
      <c r="F339" s="20"/>
      <c r="G339" s="20"/>
      <c r="H339" s="20"/>
      <c r="I339" s="20"/>
      <c r="J339" s="20"/>
      <c r="K339" s="20"/>
      <c r="L339" s="20"/>
      <c r="M339" s="20"/>
      <c r="N339" s="20"/>
      <c r="O339" s="21"/>
    </row>
    <row r="340" spans="1:15" s="3" customFormat="1" hidden="1" x14ac:dyDescent="0.25">
      <c r="A340" s="19" t="s">
        <v>13</v>
      </c>
      <c r="B340" s="67" t="s">
        <v>273</v>
      </c>
      <c r="C340" s="68"/>
      <c r="D340" s="68"/>
      <c r="E340" s="69"/>
      <c r="F340" s="20">
        <v>1</v>
      </c>
      <c r="G340" s="20"/>
      <c r="H340" s="20"/>
      <c r="I340" s="20"/>
      <c r="J340" s="20"/>
      <c r="K340" s="20"/>
      <c r="L340" s="20"/>
      <c r="M340" s="20"/>
      <c r="N340" s="20"/>
      <c r="O340" s="30">
        <v>2646.24</v>
      </c>
    </row>
    <row r="341" spans="1:15" s="3" customFormat="1" hidden="1" x14ac:dyDescent="0.25">
      <c r="A341" s="19"/>
      <c r="B341" s="18" t="s">
        <v>167</v>
      </c>
      <c r="C341" s="18"/>
      <c r="D341" s="19" t="s">
        <v>10</v>
      </c>
      <c r="E341" s="18" t="s">
        <v>168</v>
      </c>
      <c r="F341" s="20"/>
      <c r="G341" s="20"/>
      <c r="H341" s="20"/>
      <c r="I341" s="20"/>
      <c r="J341" s="20" t="s">
        <v>12</v>
      </c>
      <c r="K341" s="20" t="s">
        <v>12</v>
      </c>
      <c r="L341" s="20" t="s">
        <v>12</v>
      </c>
      <c r="M341" s="20" t="s">
        <v>12</v>
      </c>
      <c r="N341" s="20" t="s">
        <v>12</v>
      </c>
      <c r="O341" s="21"/>
    </row>
    <row r="342" spans="1:15" s="28" customFormat="1" hidden="1" x14ac:dyDescent="0.25">
      <c r="A342" s="39" t="s">
        <v>416</v>
      </c>
      <c r="B342" s="40" t="s">
        <v>169</v>
      </c>
      <c r="C342" s="40"/>
      <c r="D342" s="39" t="s">
        <v>13</v>
      </c>
      <c r="E342" s="40" t="s">
        <v>457</v>
      </c>
      <c r="F342" s="39">
        <f>SUM(F343:F345)</f>
        <v>1</v>
      </c>
      <c r="G342" s="39"/>
      <c r="H342" s="39"/>
      <c r="I342" s="39"/>
      <c r="J342" s="39">
        <f t="shared" ref="J342:N342" si="64">SUM(J343:J345)</f>
        <v>0</v>
      </c>
      <c r="K342" s="39">
        <f t="shared" si="64"/>
        <v>0</v>
      </c>
      <c r="L342" s="39">
        <f t="shared" si="64"/>
        <v>0</v>
      </c>
      <c r="M342" s="39">
        <f t="shared" si="64"/>
        <v>0</v>
      </c>
      <c r="N342" s="39">
        <f t="shared" si="64"/>
        <v>0</v>
      </c>
      <c r="O342" s="43">
        <f>SUM(O343:O345)</f>
        <v>2646.24</v>
      </c>
    </row>
    <row r="343" spans="1:15" s="28" customFormat="1" hidden="1" x14ac:dyDescent="0.25">
      <c r="A343" s="20" t="s">
        <v>1</v>
      </c>
      <c r="B343" s="64" t="s">
        <v>199</v>
      </c>
      <c r="C343" s="65"/>
      <c r="D343" s="65"/>
      <c r="E343" s="66"/>
      <c r="F343" s="20"/>
      <c r="G343" s="20"/>
      <c r="H343" s="20"/>
      <c r="I343" s="20"/>
      <c r="J343" s="20"/>
      <c r="K343" s="20"/>
      <c r="L343" s="20"/>
      <c r="M343" s="20"/>
      <c r="N343" s="20"/>
      <c r="O343" s="21"/>
    </row>
    <row r="344" spans="1:15" s="3" customFormat="1" hidden="1" x14ac:dyDescent="0.25">
      <c r="A344" s="19" t="s">
        <v>13</v>
      </c>
      <c r="B344" s="67" t="s">
        <v>239</v>
      </c>
      <c r="C344" s="68"/>
      <c r="D344" s="68"/>
      <c r="E344" s="69"/>
      <c r="F344" s="20">
        <v>1</v>
      </c>
      <c r="G344" s="20"/>
      <c r="H344" s="20"/>
      <c r="I344" s="20"/>
      <c r="J344" s="20"/>
      <c r="K344" s="20"/>
      <c r="L344" s="20"/>
      <c r="M344" s="20"/>
      <c r="N344" s="20"/>
      <c r="O344" s="30">
        <v>2646.24</v>
      </c>
    </row>
    <row r="345" spans="1:15" s="3" customFormat="1" hidden="1" x14ac:dyDescent="0.25">
      <c r="A345" s="19"/>
      <c r="B345" s="18" t="s">
        <v>170</v>
      </c>
      <c r="C345" s="18"/>
      <c r="D345" s="19" t="s">
        <v>13</v>
      </c>
      <c r="E345" s="18" t="s">
        <v>171</v>
      </c>
      <c r="F345" s="20"/>
      <c r="G345" s="20"/>
      <c r="H345" s="20"/>
      <c r="I345" s="20"/>
      <c r="J345" s="20" t="s">
        <v>12</v>
      </c>
      <c r="K345" s="20" t="s">
        <v>12</v>
      </c>
      <c r="L345" s="20" t="s">
        <v>12</v>
      </c>
      <c r="M345" s="20" t="s">
        <v>12</v>
      </c>
      <c r="N345" s="20" t="s">
        <v>12</v>
      </c>
      <c r="O345" s="21"/>
    </row>
    <row r="346" spans="1:15" s="28" customFormat="1" hidden="1" x14ac:dyDescent="0.25">
      <c r="A346" s="39" t="s">
        <v>417</v>
      </c>
      <c r="B346" s="40" t="s">
        <v>172</v>
      </c>
      <c r="C346" s="40"/>
      <c r="D346" s="39" t="s">
        <v>13</v>
      </c>
      <c r="E346" s="40" t="s">
        <v>173</v>
      </c>
      <c r="F346" s="39">
        <f>SUM(F347:F348)</f>
        <v>1</v>
      </c>
      <c r="G346" s="39"/>
      <c r="H346" s="39"/>
      <c r="I346" s="39"/>
      <c r="J346" s="39">
        <f t="shared" ref="J346:N346" si="65">SUM(J347:J348)</f>
        <v>0</v>
      </c>
      <c r="K346" s="39">
        <f t="shared" si="65"/>
        <v>0</v>
      </c>
      <c r="L346" s="39">
        <f t="shared" si="65"/>
        <v>0</v>
      </c>
      <c r="M346" s="39">
        <f t="shared" si="65"/>
        <v>0</v>
      </c>
      <c r="N346" s="39">
        <f t="shared" si="65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4" t="s">
        <v>199</v>
      </c>
      <c r="C347" s="65"/>
      <c r="D347" s="65"/>
      <c r="E347" s="66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13</v>
      </c>
      <c r="B348" s="67" t="s">
        <v>262</v>
      </c>
      <c r="C348" s="68"/>
      <c r="D348" s="68"/>
      <c r="E348" s="69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418</v>
      </c>
      <c r="B349" s="40" t="s">
        <v>174</v>
      </c>
      <c r="C349" s="40"/>
      <c r="D349" s="39" t="s">
        <v>13</v>
      </c>
      <c r="E349" s="40" t="s">
        <v>175</v>
      </c>
      <c r="F349" s="39">
        <f>SUM(F350:F351)</f>
        <v>1</v>
      </c>
      <c r="G349" s="39"/>
      <c r="H349" s="39"/>
      <c r="I349" s="39"/>
      <c r="J349" s="39">
        <f t="shared" ref="J349:N349" si="66">SUM(J350:J351)</f>
        <v>0</v>
      </c>
      <c r="K349" s="39">
        <f t="shared" si="66"/>
        <v>0</v>
      </c>
      <c r="L349" s="39">
        <f t="shared" si="66"/>
        <v>0</v>
      </c>
      <c r="M349" s="39">
        <f t="shared" si="66"/>
        <v>0</v>
      </c>
      <c r="N349" s="39">
        <f t="shared" si="66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4" t="s">
        <v>199</v>
      </c>
      <c r="C350" s="65"/>
      <c r="D350" s="65"/>
      <c r="E350" s="66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13</v>
      </c>
      <c r="B351" s="67" t="s">
        <v>283</v>
      </c>
      <c r="C351" s="68"/>
      <c r="D351" s="68"/>
      <c r="E351" s="69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s="28" customFormat="1" hidden="1" x14ac:dyDescent="0.25">
      <c r="A352" s="39" t="s">
        <v>419</v>
      </c>
      <c r="B352" s="40" t="s">
        <v>176</v>
      </c>
      <c r="C352" s="40"/>
      <c r="D352" s="39" t="s">
        <v>13</v>
      </c>
      <c r="E352" s="40" t="s">
        <v>177</v>
      </c>
      <c r="F352" s="39">
        <f>SUM(F353:F354)</f>
        <v>1</v>
      </c>
      <c r="G352" s="39"/>
      <c r="H352" s="39"/>
      <c r="I352" s="39"/>
      <c r="J352" s="39">
        <f t="shared" ref="J352:N352" si="67">SUM(J353:J354)</f>
        <v>0</v>
      </c>
      <c r="K352" s="39">
        <f t="shared" si="67"/>
        <v>0</v>
      </c>
      <c r="L352" s="39">
        <f t="shared" si="67"/>
        <v>0</v>
      </c>
      <c r="M352" s="39">
        <f t="shared" si="67"/>
        <v>0</v>
      </c>
      <c r="N352" s="39">
        <f t="shared" si="67"/>
        <v>0</v>
      </c>
      <c r="O352" s="43">
        <f>SUM(O353:O354)</f>
        <v>2646.24</v>
      </c>
    </row>
    <row r="353" spans="1:15" s="28" customFormat="1" hidden="1" x14ac:dyDescent="0.25">
      <c r="A353" s="20" t="s">
        <v>1</v>
      </c>
      <c r="B353" s="64" t="s">
        <v>199</v>
      </c>
      <c r="C353" s="65"/>
      <c r="D353" s="65"/>
      <c r="E353" s="66"/>
      <c r="F353" s="20"/>
      <c r="G353" s="20"/>
      <c r="H353" s="20"/>
      <c r="I353" s="20"/>
      <c r="J353" s="20"/>
      <c r="K353" s="20"/>
      <c r="L353" s="20"/>
      <c r="M353" s="20"/>
      <c r="N353" s="20"/>
      <c r="O353" s="21"/>
    </row>
    <row r="354" spans="1:15" s="3" customFormat="1" hidden="1" x14ac:dyDescent="0.25">
      <c r="A354" s="19" t="s">
        <v>13</v>
      </c>
      <c r="B354" s="67" t="s">
        <v>443</v>
      </c>
      <c r="C354" s="68"/>
      <c r="D354" s="68"/>
      <c r="E354" s="69"/>
      <c r="F354" s="20">
        <v>1</v>
      </c>
      <c r="G354" s="20"/>
      <c r="H354" s="20"/>
      <c r="I354" s="20"/>
      <c r="J354" s="20"/>
      <c r="K354" s="20"/>
      <c r="L354" s="20"/>
      <c r="M354" s="20"/>
      <c r="N354" s="20"/>
      <c r="O354" s="30">
        <v>2646.24</v>
      </c>
    </row>
    <row r="355" spans="1:15" hidden="1" x14ac:dyDescent="0.25">
      <c r="A355" s="11"/>
      <c r="B355" s="10"/>
      <c r="C355" s="10"/>
      <c r="D355" s="11"/>
      <c r="E355" s="12" t="s">
        <v>27</v>
      </c>
      <c r="F355" s="13">
        <f>F352+F349+F346+F342+F338+F335+F332+F329+F324+F321+F317+F312+F309+F306+F303+F300+F297</f>
        <v>19</v>
      </c>
      <c r="G355" s="13"/>
      <c r="H355" s="13"/>
      <c r="I355" s="13"/>
      <c r="J355" s="13">
        <f t="shared" ref="J355:N355" si="68">J352+J349+J346+J342+J338+J335+J332+J329+J324+J321+J317+J312+J309+J306+J303+J300+J297</f>
        <v>0</v>
      </c>
      <c r="K355" s="13">
        <f t="shared" si="68"/>
        <v>0</v>
      </c>
      <c r="L355" s="13">
        <f t="shared" si="68"/>
        <v>0</v>
      </c>
      <c r="M355" s="13">
        <f t="shared" si="68"/>
        <v>0</v>
      </c>
      <c r="N355" s="13">
        <f t="shared" si="68"/>
        <v>0</v>
      </c>
      <c r="O355" s="32">
        <f>O352+O349+O346+O342+O338+O335+O332+O329+O324+O321+O317+O312+O309+O306+O303+O300+O297</f>
        <v>50278.559999999983</v>
      </c>
    </row>
    <row r="356" spans="1:15" s="3" customFormat="1" hidden="1" x14ac:dyDescent="0.25">
      <c r="A356" s="23"/>
      <c r="B356" s="29"/>
      <c r="C356" s="29"/>
      <c r="D356" s="23"/>
      <c r="E356" s="24"/>
      <c r="F356" s="25"/>
      <c r="G356" s="25"/>
      <c r="H356" s="25"/>
      <c r="I356" s="25"/>
      <c r="J356" s="25"/>
      <c r="K356" s="25"/>
      <c r="L356" s="25"/>
      <c r="M356" s="25"/>
      <c r="N356" s="25"/>
      <c r="O356" s="34"/>
    </row>
    <row r="357" spans="1:15" hidden="1" x14ac:dyDescent="0.25">
      <c r="A357" s="84" t="s">
        <v>178</v>
      </c>
      <c r="B357" s="84"/>
      <c r="C357" s="84"/>
      <c r="D357" s="84"/>
      <c r="E357" s="84"/>
      <c r="F357" s="84"/>
      <c r="G357" s="84"/>
      <c r="H357" s="84"/>
      <c r="I357" s="84"/>
      <c r="J357" s="84"/>
      <c r="K357" s="84"/>
      <c r="L357" s="84"/>
      <c r="M357" s="84"/>
      <c r="N357" s="84"/>
      <c r="O357" s="85"/>
    </row>
    <row r="358" spans="1:15" s="28" customFormat="1" hidden="1" x14ac:dyDescent="0.25">
      <c r="A358" s="39" t="s">
        <v>398</v>
      </c>
      <c r="B358" s="40" t="s">
        <v>9</v>
      </c>
      <c r="C358" s="40"/>
      <c r="D358" s="39" t="s">
        <v>10</v>
      </c>
      <c r="E358" s="40" t="s">
        <v>179</v>
      </c>
      <c r="F358" s="39">
        <f t="shared" ref="F358:O358" si="69">SUM(F359:F363)</f>
        <v>4</v>
      </c>
      <c r="G358" s="39"/>
      <c r="H358" s="39"/>
      <c r="I358" s="39"/>
      <c r="J358" s="39">
        <f t="shared" si="69"/>
        <v>0</v>
      </c>
      <c r="K358" s="39">
        <f t="shared" si="69"/>
        <v>0</v>
      </c>
      <c r="L358" s="39">
        <f t="shared" si="69"/>
        <v>0</v>
      </c>
      <c r="M358" s="39">
        <f t="shared" si="69"/>
        <v>0</v>
      </c>
      <c r="N358" s="39">
        <f t="shared" si="69"/>
        <v>0</v>
      </c>
      <c r="O358" s="43">
        <f t="shared" si="69"/>
        <v>10402.36</v>
      </c>
    </row>
    <row r="359" spans="1:15" s="3" customFormat="1" hidden="1" x14ac:dyDescent="0.25">
      <c r="A359" s="20" t="s">
        <v>1</v>
      </c>
      <c r="B359" s="64" t="s">
        <v>199</v>
      </c>
      <c r="C359" s="65"/>
      <c r="D359" s="65"/>
      <c r="E359" s="66"/>
      <c r="F359" s="20"/>
      <c r="G359" s="20"/>
      <c r="H359" s="20"/>
      <c r="I359" s="20"/>
      <c r="J359" s="20"/>
      <c r="K359" s="20"/>
      <c r="L359" s="20"/>
      <c r="M359" s="20"/>
      <c r="N359" s="20"/>
      <c r="O359" s="21"/>
    </row>
    <row r="360" spans="1:15" s="3" customFormat="1" hidden="1" x14ac:dyDescent="0.25">
      <c r="A360" s="19" t="s">
        <v>10</v>
      </c>
      <c r="B360" s="67" t="s">
        <v>288</v>
      </c>
      <c r="C360" s="68"/>
      <c r="D360" s="68"/>
      <c r="E360" s="69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7" t="s">
        <v>289</v>
      </c>
      <c r="C361" s="68"/>
      <c r="D361" s="68"/>
      <c r="E361" s="69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7" t="s">
        <v>290</v>
      </c>
      <c r="C362" s="68"/>
      <c r="D362" s="68"/>
      <c r="E362" s="69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s="3" customFormat="1" hidden="1" x14ac:dyDescent="0.25">
      <c r="A363" s="19" t="s">
        <v>10</v>
      </c>
      <c r="B363" s="67" t="s">
        <v>291</v>
      </c>
      <c r="C363" s="68"/>
      <c r="D363" s="68"/>
      <c r="E363" s="69"/>
      <c r="F363" s="20">
        <v>1</v>
      </c>
      <c r="G363" s="20"/>
      <c r="H363" s="20"/>
      <c r="I363" s="20"/>
      <c r="J363" s="20"/>
      <c r="K363" s="20"/>
      <c r="L363" s="20"/>
      <c r="M363" s="20"/>
      <c r="N363" s="20"/>
      <c r="O363" s="30">
        <v>2600.59</v>
      </c>
    </row>
    <row r="364" spans="1:15" hidden="1" x14ac:dyDescent="0.25">
      <c r="A364" s="11"/>
      <c r="B364" s="10"/>
      <c r="C364" s="10"/>
      <c r="D364" s="11"/>
      <c r="E364" s="12" t="s">
        <v>27</v>
      </c>
      <c r="F364" s="13">
        <f t="shared" ref="F364:O364" si="70">SUM(F358:F358)</f>
        <v>4</v>
      </c>
      <c r="G364" s="13"/>
      <c r="H364" s="13"/>
      <c r="I364" s="13"/>
      <c r="J364" s="13">
        <f t="shared" si="70"/>
        <v>0</v>
      </c>
      <c r="K364" s="13">
        <f t="shared" si="70"/>
        <v>0</v>
      </c>
      <c r="L364" s="13">
        <f t="shared" si="70"/>
        <v>0</v>
      </c>
      <c r="M364" s="13">
        <f t="shared" si="70"/>
        <v>0</v>
      </c>
      <c r="N364" s="13">
        <f t="shared" si="70"/>
        <v>0</v>
      </c>
      <c r="O364" s="32">
        <f t="shared" si="70"/>
        <v>10402.36</v>
      </c>
    </row>
    <row r="365" spans="1:15" s="3" customFormat="1" hidden="1" x14ac:dyDescent="0.25">
      <c r="A365" s="23"/>
      <c r="B365" s="29"/>
      <c r="C365" s="29"/>
      <c r="D365" s="23"/>
      <c r="E365" s="24"/>
      <c r="F365" s="25"/>
      <c r="G365" s="25"/>
      <c r="H365" s="25"/>
      <c r="I365" s="25"/>
      <c r="J365" s="25"/>
      <c r="K365" s="25"/>
      <c r="L365" s="25"/>
      <c r="M365" s="25"/>
      <c r="N365" s="25"/>
      <c r="O365" s="34"/>
    </row>
    <row r="366" spans="1:15" hidden="1" x14ac:dyDescent="0.25">
      <c r="A366" s="84" t="s">
        <v>180</v>
      </c>
      <c r="B366" s="84"/>
      <c r="C366" s="84"/>
      <c r="D366" s="84"/>
      <c r="E366" s="84"/>
      <c r="F366" s="84"/>
      <c r="G366" s="84"/>
      <c r="H366" s="84"/>
      <c r="I366" s="84"/>
      <c r="J366" s="84"/>
      <c r="K366" s="84"/>
      <c r="L366" s="84"/>
      <c r="M366" s="84"/>
      <c r="N366" s="84"/>
      <c r="O366" s="85"/>
    </row>
    <row r="367" spans="1:15" s="28" customFormat="1" hidden="1" x14ac:dyDescent="0.25">
      <c r="A367" s="39" t="s">
        <v>399</v>
      </c>
      <c r="B367" s="40" t="s">
        <v>180</v>
      </c>
      <c r="C367" s="40"/>
      <c r="D367" s="39" t="s">
        <v>10</v>
      </c>
      <c r="E367" s="40" t="s">
        <v>181</v>
      </c>
      <c r="F367" s="39">
        <f>SUM(F368:F371)</f>
        <v>3</v>
      </c>
      <c r="G367" s="39"/>
      <c r="H367" s="39"/>
      <c r="I367" s="39"/>
      <c r="J367" s="39">
        <f t="shared" ref="J367:N367" si="71">SUM(J368:J371)</f>
        <v>0</v>
      </c>
      <c r="K367" s="39">
        <f t="shared" si="71"/>
        <v>0</v>
      </c>
      <c r="L367" s="39">
        <f t="shared" si="71"/>
        <v>0</v>
      </c>
      <c r="M367" s="39">
        <f t="shared" si="71"/>
        <v>0</v>
      </c>
      <c r="N367" s="39">
        <f t="shared" si="71"/>
        <v>0</v>
      </c>
      <c r="O367" s="43">
        <f>SUM(O368:O371)</f>
        <v>7801.77</v>
      </c>
    </row>
    <row r="368" spans="1:15" s="3" customFormat="1" hidden="1" x14ac:dyDescent="0.25">
      <c r="A368" s="20" t="s">
        <v>1</v>
      </c>
      <c r="B368" s="64" t="s">
        <v>199</v>
      </c>
      <c r="C368" s="65"/>
      <c r="D368" s="65"/>
      <c r="E368" s="66"/>
      <c r="F368" s="20"/>
      <c r="G368" s="20"/>
      <c r="H368" s="20"/>
      <c r="I368" s="20"/>
      <c r="J368" s="20"/>
      <c r="K368" s="20"/>
      <c r="L368" s="20"/>
      <c r="M368" s="20"/>
      <c r="N368" s="20"/>
      <c r="O368" s="21"/>
    </row>
    <row r="369" spans="1:15" s="3" customFormat="1" hidden="1" x14ac:dyDescent="0.25">
      <c r="A369" s="19" t="s">
        <v>10</v>
      </c>
      <c r="B369" s="67" t="s">
        <v>436</v>
      </c>
      <c r="C369" s="68"/>
      <c r="D369" s="68"/>
      <c r="E369" s="69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67" t="s">
        <v>437</v>
      </c>
      <c r="C370" s="68"/>
      <c r="D370" s="68"/>
      <c r="E370" s="69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s="3" customFormat="1" hidden="1" x14ac:dyDescent="0.25">
      <c r="A371" s="19" t="s">
        <v>10</v>
      </c>
      <c r="B371" s="86" t="s">
        <v>438</v>
      </c>
      <c r="C371" s="87"/>
      <c r="D371" s="87"/>
      <c r="E371" s="88"/>
      <c r="F371" s="20">
        <v>1</v>
      </c>
      <c r="G371" s="20"/>
      <c r="H371" s="20"/>
      <c r="I371" s="20"/>
      <c r="J371" s="20"/>
      <c r="K371" s="20"/>
      <c r="L371" s="20"/>
      <c r="M371" s="20"/>
      <c r="N371" s="20"/>
      <c r="O371" s="30">
        <v>2600.59</v>
      </c>
    </row>
    <row r="372" spans="1:15" hidden="1" x14ac:dyDescent="0.25">
      <c r="A372" s="11"/>
      <c r="B372" s="10"/>
      <c r="C372" s="10"/>
      <c r="D372" s="11"/>
      <c r="E372" s="12" t="s">
        <v>27</v>
      </c>
      <c r="F372" s="13">
        <f>SUM(F367:F367)</f>
        <v>3</v>
      </c>
      <c r="G372" s="13"/>
      <c r="H372" s="13"/>
      <c r="I372" s="13"/>
      <c r="J372" s="13">
        <f t="shared" ref="J372:N372" si="72">SUM(J367:J367)</f>
        <v>0</v>
      </c>
      <c r="K372" s="13">
        <f t="shared" si="72"/>
        <v>0</v>
      </c>
      <c r="L372" s="13">
        <f t="shared" si="72"/>
        <v>0</v>
      </c>
      <c r="M372" s="13">
        <f t="shared" si="72"/>
        <v>0</v>
      </c>
      <c r="N372" s="13">
        <f t="shared" si="72"/>
        <v>0</v>
      </c>
      <c r="O372" s="32">
        <f>SUM(O367:O367)</f>
        <v>7801.77</v>
      </c>
    </row>
    <row r="373" spans="1:15" s="3" customFormat="1" hidden="1" x14ac:dyDescent="0.25">
      <c r="A373" s="23"/>
      <c r="B373" s="29"/>
      <c r="C373" s="29"/>
      <c r="D373" s="23"/>
      <c r="E373" s="24"/>
      <c r="F373" s="25"/>
      <c r="G373" s="25"/>
      <c r="H373" s="25"/>
      <c r="I373" s="25"/>
      <c r="J373" s="25"/>
      <c r="K373" s="25"/>
      <c r="L373" s="25"/>
      <c r="M373" s="25"/>
      <c r="N373" s="25"/>
      <c r="O373" s="34"/>
    </row>
    <row r="374" spans="1:15" hidden="1" x14ac:dyDescent="0.25">
      <c r="A374" s="84" t="s">
        <v>182</v>
      </c>
      <c r="B374" s="84"/>
      <c r="C374" s="84"/>
      <c r="D374" s="84"/>
      <c r="E374" s="84"/>
      <c r="F374" s="84"/>
      <c r="G374" s="84"/>
      <c r="H374" s="84"/>
      <c r="I374" s="84"/>
      <c r="J374" s="84"/>
      <c r="K374" s="84"/>
      <c r="L374" s="84"/>
      <c r="M374" s="84"/>
      <c r="N374" s="84"/>
      <c r="O374" s="85"/>
    </row>
    <row r="375" spans="1:15" hidden="1" x14ac:dyDescent="0.25">
      <c r="A375" s="8"/>
      <c r="B375" s="7" t="s">
        <v>9</v>
      </c>
      <c r="C375" s="7"/>
      <c r="D375" s="8" t="s">
        <v>10</v>
      </c>
      <c r="E375" s="7" t="s">
        <v>183</v>
      </c>
      <c r="F375" s="9" t="s">
        <v>12</v>
      </c>
      <c r="G375" s="9"/>
      <c r="H375" s="9"/>
      <c r="I375" s="9"/>
      <c r="J375" s="9" t="s">
        <v>12</v>
      </c>
      <c r="K375" s="9" t="s">
        <v>12</v>
      </c>
      <c r="L375" s="9" t="s">
        <v>12</v>
      </c>
      <c r="M375" s="9" t="s">
        <v>12</v>
      </c>
      <c r="N375" s="9" t="s">
        <v>12</v>
      </c>
      <c r="O375" s="14">
        <v>198.27</v>
      </c>
    </row>
    <row r="376" spans="1:15" hidden="1" x14ac:dyDescent="0.25">
      <c r="A376" s="11"/>
      <c r="B376" s="10"/>
      <c r="C376" s="10"/>
      <c r="D376" s="11"/>
      <c r="E376" s="12" t="s">
        <v>27</v>
      </c>
      <c r="F376" s="13">
        <f>SUM(F375:F375)</f>
        <v>0</v>
      </c>
      <c r="G376" s="13"/>
      <c r="H376" s="13"/>
      <c r="I376" s="13"/>
      <c r="J376" s="13">
        <f t="shared" ref="J376:N376" si="73">SUM(J375:J375)</f>
        <v>0</v>
      </c>
      <c r="K376" s="13">
        <f t="shared" si="73"/>
        <v>0</v>
      </c>
      <c r="L376" s="13">
        <f t="shared" si="73"/>
        <v>0</v>
      </c>
      <c r="M376" s="13">
        <f t="shared" si="73"/>
        <v>0</v>
      </c>
      <c r="N376" s="13">
        <f t="shared" si="73"/>
        <v>0</v>
      </c>
      <c r="O376" s="13">
        <v>0</v>
      </c>
    </row>
    <row r="377" spans="1:15" s="3" customFormat="1" hidden="1" x14ac:dyDescent="0.25">
      <c r="A377" s="23"/>
      <c r="B377" s="29"/>
      <c r="C377" s="29"/>
      <c r="D377" s="23"/>
      <c r="E377" s="24"/>
      <c r="F377" s="25"/>
      <c r="G377" s="25"/>
      <c r="H377" s="25"/>
      <c r="I377" s="25"/>
      <c r="J377" s="25"/>
      <c r="K377" s="25"/>
      <c r="L377" s="25"/>
      <c r="M377" s="25"/>
      <c r="N377" s="25"/>
      <c r="O377" s="34"/>
    </row>
    <row r="378" spans="1:15" s="3" customFormat="1" hidden="1" x14ac:dyDescent="0.25">
      <c r="A378" s="84" t="s">
        <v>188</v>
      </c>
      <c r="B378" s="84"/>
      <c r="C378" s="84"/>
      <c r="D378" s="84"/>
      <c r="E378" s="84"/>
      <c r="F378" s="84"/>
      <c r="G378" s="84"/>
      <c r="H378" s="84"/>
      <c r="I378" s="84"/>
      <c r="J378" s="84"/>
      <c r="K378" s="84"/>
      <c r="L378" s="84"/>
      <c r="M378" s="84"/>
      <c r="N378" s="84"/>
      <c r="O378" s="85"/>
    </row>
    <row r="379" spans="1:15" s="28" customFormat="1" hidden="1" x14ac:dyDescent="0.25">
      <c r="A379" s="39" t="s">
        <v>400</v>
      </c>
      <c r="B379" s="40" t="s">
        <v>191</v>
      </c>
      <c r="C379" s="40"/>
      <c r="D379" s="39" t="s">
        <v>10</v>
      </c>
      <c r="E379" s="40" t="s">
        <v>192</v>
      </c>
      <c r="F379" s="39">
        <f t="shared" ref="F379:N379" si="74">SUM(F380:F392)</f>
        <v>12</v>
      </c>
      <c r="G379" s="39"/>
      <c r="H379" s="39"/>
      <c r="I379" s="39"/>
      <c r="J379" s="39">
        <f t="shared" si="74"/>
        <v>0</v>
      </c>
      <c r="K379" s="39">
        <f t="shared" si="74"/>
        <v>0</v>
      </c>
      <c r="L379" s="39">
        <f t="shared" si="74"/>
        <v>0</v>
      </c>
      <c r="M379" s="39">
        <f t="shared" si="74"/>
        <v>0</v>
      </c>
      <c r="N379" s="39">
        <f t="shared" si="74"/>
        <v>0</v>
      </c>
      <c r="O379" s="41">
        <f>SUM(O380:O392)</f>
        <v>31207.08</v>
      </c>
    </row>
    <row r="380" spans="1:15" s="3" customFormat="1" hidden="1" x14ac:dyDescent="0.25">
      <c r="A380" s="20" t="s">
        <v>1</v>
      </c>
      <c r="B380" s="64" t="s">
        <v>199</v>
      </c>
      <c r="C380" s="65"/>
      <c r="D380" s="65"/>
      <c r="E380" s="66"/>
      <c r="F380" s="20"/>
      <c r="G380" s="20"/>
      <c r="H380" s="20"/>
      <c r="I380" s="20"/>
      <c r="J380" s="20"/>
      <c r="K380" s="20"/>
      <c r="L380" s="20"/>
      <c r="M380" s="20"/>
      <c r="N380" s="20"/>
      <c r="O380" s="21"/>
    </row>
    <row r="381" spans="1:15" s="3" customFormat="1" hidden="1" x14ac:dyDescent="0.25">
      <c r="A381" s="19" t="s">
        <v>10</v>
      </c>
      <c r="B381" s="67" t="s">
        <v>316</v>
      </c>
      <c r="C381" s="68"/>
      <c r="D381" s="68"/>
      <c r="E381" s="69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67" t="s">
        <v>317</v>
      </c>
      <c r="C382" s="68"/>
      <c r="D382" s="68"/>
      <c r="E382" s="69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86" t="s">
        <v>323</v>
      </c>
      <c r="C383" s="87"/>
      <c r="D383" s="87"/>
      <c r="E383" s="8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7" t="s">
        <v>315</v>
      </c>
      <c r="C384" s="68"/>
      <c r="D384" s="68"/>
      <c r="E384" s="69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7" t="s">
        <v>320</v>
      </c>
      <c r="C385" s="68"/>
      <c r="D385" s="68"/>
      <c r="E385" s="69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7" t="s">
        <v>319</v>
      </c>
      <c r="C386" s="68"/>
      <c r="D386" s="68"/>
      <c r="E386" s="69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7" t="s">
        <v>321</v>
      </c>
      <c r="C387" s="68"/>
      <c r="D387" s="68"/>
      <c r="E387" s="69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7" t="s">
        <v>318</v>
      </c>
      <c r="C388" s="68"/>
      <c r="D388" s="68"/>
      <c r="E388" s="69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7" t="s">
        <v>476</v>
      </c>
      <c r="C389" s="68"/>
      <c r="D389" s="68"/>
      <c r="E389" s="69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7" t="s">
        <v>477</v>
      </c>
      <c r="C390" s="68"/>
      <c r="D390" s="68"/>
      <c r="E390" s="69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7" t="s">
        <v>478</v>
      </c>
      <c r="C391" s="68"/>
      <c r="D391" s="68"/>
      <c r="E391" s="69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3" customFormat="1" hidden="1" x14ac:dyDescent="0.25">
      <c r="A392" s="19" t="s">
        <v>10</v>
      </c>
      <c r="B392" s="67" t="s">
        <v>322</v>
      </c>
      <c r="C392" s="68"/>
      <c r="D392" s="68"/>
      <c r="E392" s="69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28" customFormat="1" hidden="1" x14ac:dyDescent="0.25">
      <c r="A393" s="39" t="s">
        <v>401</v>
      </c>
      <c r="B393" s="40" t="s">
        <v>468</v>
      </c>
      <c r="C393" s="40"/>
      <c r="D393" s="39" t="s">
        <v>10</v>
      </c>
      <c r="E393" s="40" t="s">
        <v>469</v>
      </c>
      <c r="F393" s="39">
        <f>SUM(F394:F396)</f>
        <v>2</v>
      </c>
      <c r="G393" s="39"/>
      <c r="H393" s="39"/>
      <c r="I393" s="39"/>
      <c r="J393" s="39">
        <f t="shared" ref="J393:N393" si="75">SUM(J394:J396)</f>
        <v>0</v>
      </c>
      <c r="K393" s="39">
        <f t="shared" si="75"/>
        <v>0</v>
      </c>
      <c r="L393" s="39">
        <f t="shared" si="75"/>
        <v>0</v>
      </c>
      <c r="M393" s="39">
        <f t="shared" si="75"/>
        <v>0</v>
      </c>
      <c r="N393" s="39">
        <f t="shared" si="75"/>
        <v>0</v>
      </c>
      <c r="O393" s="41">
        <f>SUM(O394:O396)</f>
        <v>5201.18</v>
      </c>
    </row>
    <row r="394" spans="1:15" s="3" customFormat="1" hidden="1" x14ac:dyDescent="0.25">
      <c r="A394" s="20" t="s">
        <v>1</v>
      </c>
      <c r="B394" s="64" t="s">
        <v>199</v>
      </c>
      <c r="C394" s="65"/>
      <c r="D394" s="65"/>
      <c r="E394" s="66"/>
      <c r="F394" s="20"/>
      <c r="G394" s="20"/>
      <c r="H394" s="20"/>
      <c r="I394" s="20"/>
      <c r="J394" s="20"/>
      <c r="K394" s="20"/>
      <c r="L394" s="20"/>
      <c r="M394" s="20"/>
      <c r="N394" s="20"/>
      <c r="O394" s="21"/>
    </row>
    <row r="395" spans="1:15" s="3" customFormat="1" hidden="1" x14ac:dyDescent="0.25">
      <c r="A395" s="19" t="s">
        <v>10</v>
      </c>
      <c r="B395" s="67" t="s">
        <v>439</v>
      </c>
      <c r="C395" s="68"/>
      <c r="D395" s="68"/>
      <c r="E395" s="69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3" customFormat="1" hidden="1" x14ac:dyDescent="0.25">
      <c r="A396" s="19" t="s">
        <v>10</v>
      </c>
      <c r="B396" s="67" t="s">
        <v>440</v>
      </c>
      <c r="C396" s="68"/>
      <c r="D396" s="68"/>
      <c r="E396" s="69"/>
      <c r="F396" s="20">
        <v>1</v>
      </c>
      <c r="G396" s="20"/>
      <c r="H396" s="20"/>
      <c r="I396" s="20"/>
      <c r="J396" s="20"/>
      <c r="K396" s="20"/>
      <c r="L396" s="20"/>
      <c r="M396" s="20"/>
      <c r="N396" s="20"/>
      <c r="O396" s="30">
        <v>2600.59</v>
      </c>
    </row>
    <row r="397" spans="1:15" s="44" customFormat="1" hidden="1" x14ac:dyDescent="0.25">
      <c r="A397" s="50" t="s">
        <v>470</v>
      </c>
      <c r="B397" s="51" t="s">
        <v>474</v>
      </c>
      <c r="C397" s="51"/>
      <c r="D397" s="50" t="s">
        <v>10</v>
      </c>
      <c r="E397" s="51" t="s">
        <v>471</v>
      </c>
      <c r="F397" s="50">
        <f t="shared" ref="F397:O397" si="76">SUM(F398:F399)</f>
        <v>1</v>
      </c>
      <c r="G397" s="50"/>
      <c r="H397" s="50"/>
      <c r="I397" s="50"/>
      <c r="J397" s="50">
        <f t="shared" si="76"/>
        <v>0</v>
      </c>
      <c r="K397" s="50">
        <f t="shared" si="76"/>
        <v>0</v>
      </c>
      <c r="L397" s="50">
        <f t="shared" si="76"/>
        <v>0</v>
      </c>
      <c r="M397" s="50">
        <f t="shared" si="76"/>
        <v>0</v>
      </c>
      <c r="N397" s="50">
        <f t="shared" si="76"/>
        <v>0</v>
      </c>
      <c r="O397" s="52">
        <f t="shared" si="76"/>
        <v>520.11800000000005</v>
      </c>
    </row>
    <row r="398" spans="1:15" s="3" customFormat="1" hidden="1" x14ac:dyDescent="0.25">
      <c r="A398" s="20" t="s">
        <v>1</v>
      </c>
      <c r="B398" s="64" t="s">
        <v>199</v>
      </c>
      <c r="C398" s="65"/>
      <c r="D398" s="65"/>
      <c r="E398" s="66"/>
      <c r="F398" s="20"/>
      <c r="G398" s="20"/>
      <c r="H398" s="20"/>
      <c r="I398" s="20"/>
      <c r="J398" s="20"/>
      <c r="K398" s="20"/>
      <c r="L398" s="20"/>
      <c r="M398" s="20"/>
      <c r="N398" s="20"/>
      <c r="O398" s="21"/>
    </row>
    <row r="399" spans="1:15" s="38" customFormat="1" hidden="1" x14ac:dyDescent="0.25">
      <c r="A399" s="53" t="s">
        <v>10</v>
      </c>
      <c r="B399" s="81" t="s">
        <v>475</v>
      </c>
      <c r="C399" s="82"/>
      <c r="D399" s="82"/>
      <c r="E399" s="83"/>
      <c r="F399" s="54">
        <v>1</v>
      </c>
      <c r="G399" s="54"/>
      <c r="H399" s="54"/>
      <c r="I399" s="54"/>
      <c r="J399" s="54"/>
      <c r="K399" s="54"/>
      <c r="L399" s="54"/>
      <c r="M399" s="54"/>
      <c r="N399" s="54"/>
      <c r="O399" s="55">
        <f>2600.59/30*6</f>
        <v>520.11800000000005</v>
      </c>
    </row>
    <row r="400" spans="1:15" s="38" customFormat="1" hidden="1" x14ac:dyDescent="0.25">
      <c r="A400" s="35"/>
      <c r="B400" s="36"/>
      <c r="C400" s="36"/>
      <c r="D400" s="35"/>
      <c r="E400" s="37" t="s">
        <v>27</v>
      </c>
      <c r="F400" s="13">
        <f>F397+F393+F379</f>
        <v>15</v>
      </c>
      <c r="G400" s="13"/>
      <c r="H400" s="13"/>
      <c r="I400" s="13"/>
      <c r="J400" s="13">
        <f>J397+J379</f>
        <v>0</v>
      </c>
      <c r="K400" s="13">
        <f>K397+K379</f>
        <v>0</v>
      </c>
      <c r="L400" s="13">
        <f>L397+L379</f>
        <v>0</v>
      </c>
      <c r="M400" s="13">
        <f>M397+M379</f>
        <v>0</v>
      </c>
      <c r="N400" s="13">
        <f>N397+N379</f>
        <v>0</v>
      </c>
      <c r="O400" s="15">
        <f>O397+O393+O379</f>
        <v>36928.378000000004</v>
      </c>
    </row>
    <row r="401" spans="1:15" s="3" customFormat="1" hidden="1" x14ac:dyDescent="0.25">
      <c r="A401" s="23"/>
      <c r="B401" s="29"/>
      <c r="C401" s="29"/>
      <c r="D401" s="23"/>
      <c r="E401" s="24"/>
      <c r="F401" s="26"/>
      <c r="G401" s="26"/>
      <c r="H401" s="26"/>
      <c r="I401" s="26"/>
      <c r="J401" s="26"/>
      <c r="K401" s="26"/>
      <c r="L401" s="26"/>
      <c r="M401" s="26"/>
      <c r="N401" s="26"/>
      <c r="O401" s="34"/>
    </row>
    <row r="402" spans="1:15" s="3" customFormat="1" hidden="1" x14ac:dyDescent="0.25">
      <c r="A402" s="84" t="s">
        <v>189</v>
      </c>
      <c r="B402" s="84"/>
      <c r="C402" s="84"/>
      <c r="D402" s="84"/>
      <c r="E402" s="84"/>
      <c r="F402" s="84"/>
      <c r="G402" s="84"/>
      <c r="H402" s="84"/>
      <c r="I402" s="84"/>
      <c r="J402" s="84"/>
      <c r="K402" s="84"/>
      <c r="L402" s="84"/>
      <c r="M402" s="84"/>
      <c r="N402" s="84"/>
      <c r="O402" s="85"/>
    </row>
    <row r="403" spans="1:15" s="28" customFormat="1" hidden="1" x14ac:dyDescent="0.25">
      <c r="A403" s="39" t="s">
        <v>402</v>
      </c>
      <c r="B403" s="40" t="s">
        <v>190</v>
      </c>
      <c r="C403" s="40"/>
      <c r="D403" s="39" t="s">
        <v>10</v>
      </c>
      <c r="E403" s="40" t="s">
        <v>472</v>
      </c>
      <c r="F403" s="39">
        <f>SUM(F404:F405)</f>
        <v>1</v>
      </c>
      <c r="G403" s="39"/>
      <c r="H403" s="39"/>
      <c r="I403" s="39"/>
      <c r="J403" s="39">
        <f t="shared" ref="J403:N403" si="77">SUM(J404:J405)</f>
        <v>0</v>
      </c>
      <c r="K403" s="39">
        <f t="shared" si="77"/>
        <v>0</v>
      </c>
      <c r="L403" s="39">
        <f t="shared" si="77"/>
        <v>0</v>
      </c>
      <c r="M403" s="39">
        <f t="shared" si="77"/>
        <v>0</v>
      </c>
      <c r="N403" s="39">
        <f t="shared" si="77"/>
        <v>0</v>
      </c>
      <c r="O403" s="43">
        <f>SUM(O404:O405)</f>
        <v>2600.59</v>
      </c>
    </row>
    <row r="404" spans="1:15" s="3" customFormat="1" hidden="1" x14ac:dyDescent="0.25">
      <c r="A404" s="20" t="s">
        <v>1</v>
      </c>
      <c r="B404" s="64" t="s">
        <v>199</v>
      </c>
      <c r="C404" s="65"/>
      <c r="D404" s="65"/>
      <c r="E404" s="66"/>
      <c r="F404" s="20"/>
      <c r="G404" s="20"/>
      <c r="H404" s="20"/>
      <c r="I404" s="20"/>
      <c r="J404" s="20"/>
      <c r="K404" s="20"/>
      <c r="L404" s="20"/>
      <c r="M404" s="20"/>
      <c r="N404" s="20"/>
      <c r="O404" s="21"/>
    </row>
    <row r="405" spans="1:15" s="3" customFormat="1" hidden="1" x14ac:dyDescent="0.25">
      <c r="A405" s="19" t="s">
        <v>10</v>
      </c>
      <c r="B405" s="67" t="s">
        <v>267</v>
      </c>
      <c r="C405" s="68"/>
      <c r="D405" s="68"/>
      <c r="E405" s="69"/>
      <c r="F405" s="20">
        <v>1</v>
      </c>
      <c r="G405" s="20"/>
      <c r="H405" s="20"/>
      <c r="I405" s="20"/>
      <c r="J405" s="20"/>
      <c r="K405" s="20"/>
      <c r="L405" s="20"/>
      <c r="M405" s="20"/>
      <c r="N405" s="20"/>
      <c r="O405" s="30">
        <v>2600.59</v>
      </c>
    </row>
    <row r="406" spans="1:15" s="3" customFormat="1" hidden="1" x14ac:dyDescent="0.25">
      <c r="A406" s="70" t="s">
        <v>27</v>
      </c>
      <c r="B406" s="71"/>
      <c r="C406" s="71"/>
      <c r="D406" s="71"/>
      <c r="E406" s="72"/>
      <c r="F406" s="13">
        <f>F403</f>
        <v>1</v>
      </c>
      <c r="G406" s="13"/>
      <c r="H406" s="13"/>
      <c r="I406" s="13"/>
      <c r="J406" s="13">
        <f t="shared" ref="J406:N406" si="78">J403</f>
        <v>0</v>
      </c>
      <c r="K406" s="13">
        <f t="shared" si="78"/>
        <v>0</v>
      </c>
      <c r="L406" s="13">
        <f t="shared" si="78"/>
        <v>0</v>
      </c>
      <c r="M406" s="13">
        <f t="shared" si="78"/>
        <v>0</v>
      </c>
      <c r="N406" s="13">
        <f t="shared" si="78"/>
        <v>0</v>
      </c>
      <c r="O406" s="32">
        <f>O403</f>
        <v>2600.59</v>
      </c>
    </row>
    <row r="407" spans="1:15" s="3" customFormat="1" hidden="1" x14ac:dyDescent="0.25">
      <c r="A407" s="73"/>
      <c r="B407" s="74"/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5"/>
    </row>
    <row r="408" spans="1:15" hidden="1" x14ac:dyDescent="0.25">
      <c r="A408" s="76" t="s">
        <v>184</v>
      </c>
      <c r="B408" s="77"/>
      <c r="C408" s="77"/>
      <c r="D408" s="77"/>
      <c r="E408" s="78"/>
      <c r="F408" s="2">
        <f>F406+F400+F372+F364+F355+F294+F281+F122+F107+F98+F84</f>
        <v>181</v>
      </c>
      <c r="G408" s="2"/>
      <c r="H408" s="2"/>
      <c r="I408" s="2"/>
      <c r="J408" s="2">
        <f ca="1">J406+J400+J372+J364+J355+J294+J281+J122+J98+J84</f>
        <v>0</v>
      </c>
      <c r="K408" s="2">
        <f ca="1">K406+K400+K372+K364+K355+K294+K281+K122+K98+K84</f>
        <v>0</v>
      </c>
      <c r="L408" s="2">
        <v>4</v>
      </c>
      <c r="M408" s="2">
        <f ca="1">M406+M400+M372+M364+M355+M294+M281+M122+M98+M84</f>
        <v>0</v>
      </c>
      <c r="N408" s="2">
        <v>0</v>
      </c>
      <c r="O408" s="49">
        <f>O406+O400+O372+O364+O355+O294+O281+O122+O107+O98+O84</f>
        <v>499701.52599999995</v>
      </c>
    </row>
    <row r="409" spans="1:15" hidden="1" x14ac:dyDescent="0.25">
      <c r="F409" s="16">
        <f>F408+L408</f>
        <v>185</v>
      </c>
      <c r="G409" s="16"/>
      <c r="H409" s="16"/>
      <c r="I409" s="16"/>
    </row>
    <row r="410" spans="1:15" x14ac:dyDescent="0.25">
      <c r="A410" s="79" t="s">
        <v>446</v>
      </c>
      <c r="B410" s="79"/>
      <c r="C410" s="79"/>
      <c r="D410" s="79"/>
      <c r="E410" s="46" t="s">
        <v>447</v>
      </c>
      <c r="J410" s="1"/>
      <c r="K410" s="1"/>
      <c r="L410" s="1"/>
      <c r="M410" s="1"/>
      <c r="N410" s="1"/>
      <c r="O410" s="1"/>
    </row>
    <row r="411" spans="1:15" x14ac:dyDescent="0.25">
      <c r="A411" s="80" t="s">
        <v>424</v>
      </c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</row>
    <row r="412" spans="1:15" x14ac:dyDescent="0.25">
      <c r="A412" s="80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</row>
    <row r="413" spans="1:15" x14ac:dyDescent="0.25">
      <c r="A413" s="80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</row>
    <row r="414" spans="1:15" x14ac:dyDescent="0.25">
      <c r="A414" s="80"/>
      <c r="B414" s="80"/>
      <c r="C414" s="80"/>
      <c r="D414" s="80"/>
      <c r="E414" s="80"/>
      <c r="F414" s="80"/>
      <c r="G414" s="80"/>
      <c r="H414" s="80"/>
      <c r="I414" s="80"/>
      <c r="J414" s="80"/>
      <c r="K414" s="80"/>
      <c r="L414" s="80"/>
      <c r="M414" s="80"/>
      <c r="N414" s="80"/>
      <c r="O414" s="80"/>
    </row>
    <row r="415" spans="1:15" x14ac:dyDescent="0.25">
      <c r="A415" s="45"/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</row>
    <row r="416" spans="1:15" x14ac:dyDescent="0.25">
      <c r="A416" s="63"/>
      <c r="B416" s="63"/>
      <c r="C416" s="63"/>
      <c r="D416" s="63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  <row r="417" spans="1:15" x14ac:dyDescent="0.25">
      <c r="A417" s="63"/>
      <c r="B417" s="63"/>
      <c r="C417" s="63"/>
      <c r="D417" s="63"/>
      <c r="E417" s="48" t="s">
        <v>448</v>
      </c>
      <c r="F417" s="47"/>
      <c r="G417" s="47"/>
      <c r="H417" s="47"/>
      <c r="I417" s="47"/>
      <c r="J417" s="47"/>
      <c r="K417" s="47"/>
      <c r="L417" s="47"/>
      <c r="M417" s="47"/>
      <c r="N417" s="47"/>
      <c r="O417" s="47"/>
    </row>
  </sheetData>
  <mergeCells count="280">
    <mergeCell ref="B76:E76"/>
    <mergeCell ref="B77:E77"/>
    <mergeCell ref="B78:E78"/>
    <mergeCell ref="B82:E82"/>
    <mergeCell ref="B389:E389"/>
    <mergeCell ref="B390:E390"/>
    <mergeCell ref="B391:E391"/>
    <mergeCell ref="B292:E292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29:E29"/>
    <mergeCell ref="B30:E30"/>
    <mergeCell ref="B31:E31"/>
    <mergeCell ref="B33:E33"/>
    <mergeCell ref="B34:E34"/>
    <mergeCell ref="B35:E35"/>
    <mergeCell ref="B54:E54"/>
    <mergeCell ref="B55:E55"/>
    <mergeCell ref="B56:E56"/>
    <mergeCell ref="B57:E57"/>
    <mergeCell ref="B58:E58"/>
    <mergeCell ref="B60:E60"/>
    <mergeCell ref="B46:E46"/>
    <mergeCell ref="B47:E47"/>
    <mergeCell ref="B48:E48"/>
    <mergeCell ref="B50:E50"/>
    <mergeCell ref="B51:E51"/>
    <mergeCell ref="B52:E52"/>
    <mergeCell ref="B68:E68"/>
    <mergeCell ref="B69:E69"/>
    <mergeCell ref="B70:E70"/>
    <mergeCell ref="B72:E72"/>
    <mergeCell ref="B73:E73"/>
    <mergeCell ref="B74:E74"/>
    <mergeCell ref="B61:E61"/>
    <mergeCell ref="B62:E62"/>
    <mergeCell ref="B63:E63"/>
    <mergeCell ref="B64:E64"/>
    <mergeCell ref="B66:E66"/>
    <mergeCell ref="B67:E67"/>
    <mergeCell ref="A90:O90"/>
    <mergeCell ref="B92:E92"/>
    <mergeCell ref="B93:E93"/>
    <mergeCell ref="B94:E94"/>
    <mergeCell ref="B95:E95"/>
    <mergeCell ref="B96:E96"/>
    <mergeCell ref="B80:E80"/>
    <mergeCell ref="B81:E81"/>
    <mergeCell ref="B83:E83"/>
    <mergeCell ref="A84:E84"/>
    <mergeCell ref="A85:O85"/>
    <mergeCell ref="A86:O86"/>
    <mergeCell ref="B106:E106"/>
    <mergeCell ref="A109:O109"/>
    <mergeCell ref="B111:E111"/>
    <mergeCell ref="B112:E112"/>
    <mergeCell ref="B113:E113"/>
    <mergeCell ref="B114:E114"/>
    <mergeCell ref="B97:E97"/>
    <mergeCell ref="A100:O100"/>
    <mergeCell ref="B102:E102"/>
    <mergeCell ref="B103:E103"/>
    <mergeCell ref="B104:E104"/>
    <mergeCell ref="B105:E105"/>
    <mergeCell ref="A124:O124"/>
    <mergeCell ref="B126:E126"/>
    <mergeCell ref="B127:E127"/>
    <mergeCell ref="B128:E128"/>
    <mergeCell ref="B129:E129"/>
    <mergeCell ref="B130:E130"/>
    <mergeCell ref="B115:E115"/>
    <mergeCell ref="B117:E117"/>
    <mergeCell ref="B118:E118"/>
    <mergeCell ref="B119:E119"/>
    <mergeCell ref="B120:E120"/>
    <mergeCell ref="B121:E121"/>
    <mergeCell ref="B139:E139"/>
    <mergeCell ref="B140:E140"/>
    <mergeCell ref="B141:E141"/>
    <mergeCell ref="B142:E142"/>
    <mergeCell ref="B143:E143"/>
    <mergeCell ref="B144:E144"/>
    <mergeCell ref="B132:E132"/>
    <mergeCell ref="B133:E133"/>
    <mergeCell ref="B134:E134"/>
    <mergeCell ref="B135:E135"/>
    <mergeCell ref="B136:E136"/>
    <mergeCell ref="B137:E137"/>
    <mergeCell ref="B151:E151"/>
    <mergeCell ref="B152:E152"/>
    <mergeCell ref="B153:E153"/>
    <mergeCell ref="B154:E154"/>
    <mergeCell ref="B163:E163"/>
    <mergeCell ref="B164:E164"/>
    <mergeCell ref="B145:E145"/>
    <mergeCell ref="B146:E146"/>
    <mergeCell ref="B147:E147"/>
    <mergeCell ref="B148:E148"/>
    <mergeCell ref="B149:E149"/>
    <mergeCell ref="B150:E150"/>
    <mergeCell ref="B174:E174"/>
    <mergeCell ref="B175:E175"/>
    <mergeCell ref="B176:E176"/>
    <mergeCell ref="B177:E177"/>
    <mergeCell ref="B178:E178"/>
    <mergeCell ref="B179:E179"/>
    <mergeCell ref="B166:E166"/>
    <mergeCell ref="B167:E167"/>
    <mergeCell ref="B170:E170"/>
    <mergeCell ref="B171:E171"/>
    <mergeCell ref="B172:E172"/>
    <mergeCell ref="B173:E173"/>
    <mergeCell ref="B187:E187"/>
    <mergeCell ref="B188:E188"/>
    <mergeCell ref="B189:E189"/>
    <mergeCell ref="B190:E190"/>
    <mergeCell ref="B191:E191"/>
    <mergeCell ref="B192:E192"/>
    <mergeCell ref="B180:E180"/>
    <mergeCell ref="B181:E181"/>
    <mergeCell ref="B182:E182"/>
    <mergeCell ref="B183:E183"/>
    <mergeCell ref="B184:E184"/>
    <mergeCell ref="B185:E185"/>
    <mergeCell ref="B199:E199"/>
    <mergeCell ref="B200:E200"/>
    <mergeCell ref="B201:E201"/>
    <mergeCell ref="B202:E202"/>
    <mergeCell ref="B203:E203"/>
    <mergeCell ref="B193:E193"/>
    <mergeCell ref="B194:E194"/>
    <mergeCell ref="B195:E195"/>
    <mergeCell ref="B196:E196"/>
    <mergeCell ref="B197:E197"/>
    <mergeCell ref="B198:E198"/>
    <mergeCell ref="B212:E212"/>
    <mergeCell ref="B213:E213"/>
    <mergeCell ref="B219:E219"/>
    <mergeCell ref="B220:E220"/>
    <mergeCell ref="B225:E225"/>
    <mergeCell ref="B226:E226"/>
    <mergeCell ref="B204:E204"/>
    <mergeCell ref="B205:E205"/>
    <mergeCell ref="B206:E206"/>
    <mergeCell ref="B207:E207"/>
    <mergeCell ref="B209:E209"/>
    <mergeCell ref="B210:E210"/>
    <mergeCell ref="B238:E238"/>
    <mergeCell ref="B241:E241"/>
    <mergeCell ref="B242:E242"/>
    <mergeCell ref="B248:E248"/>
    <mergeCell ref="B249:E249"/>
    <mergeCell ref="B253:E253"/>
    <mergeCell ref="B230:E230"/>
    <mergeCell ref="B231:E231"/>
    <mergeCell ref="B234:E234"/>
    <mergeCell ref="B235:E235"/>
    <mergeCell ref="B236:E236"/>
    <mergeCell ref="B237:E237"/>
    <mergeCell ref="B271:E271"/>
    <mergeCell ref="B274:E274"/>
    <mergeCell ref="B275:E275"/>
    <mergeCell ref="B278:E278"/>
    <mergeCell ref="B279:E279"/>
    <mergeCell ref="A283:O283"/>
    <mergeCell ref="B254:E254"/>
    <mergeCell ref="B256:E256"/>
    <mergeCell ref="B257:E257"/>
    <mergeCell ref="B266:E266"/>
    <mergeCell ref="B267:E267"/>
    <mergeCell ref="B270:E270"/>
    <mergeCell ref="B291:E291"/>
    <mergeCell ref="B293:E293"/>
    <mergeCell ref="A296:O296"/>
    <mergeCell ref="B298:E298"/>
    <mergeCell ref="B299:E299"/>
    <mergeCell ref="B301:E301"/>
    <mergeCell ref="B285:E285"/>
    <mergeCell ref="B286:E286"/>
    <mergeCell ref="B287:E287"/>
    <mergeCell ref="B288:E288"/>
    <mergeCell ref="B289:E289"/>
    <mergeCell ref="B290:E290"/>
    <mergeCell ref="B311:E311"/>
    <mergeCell ref="B313:E313"/>
    <mergeCell ref="B314:E314"/>
    <mergeCell ref="B318:E318"/>
    <mergeCell ref="B319:E319"/>
    <mergeCell ref="B322:E322"/>
    <mergeCell ref="B302:E302"/>
    <mergeCell ref="B304:E304"/>
    <mergeCell ref="B305:E305"/>
    <mergeCell ref="B307:E307"/>
    <mergeCell ref="B308:E308"/>
    <mergeCell ref="B310:E310"/>
    <mergeCell ref="B331:E331"/>
    <mergeCell ref="B333:E333"/>
    <mergeCell ref="B334:E334"/>
    <mergeCell ref="B336:E336"/>
    <mergeCell ref="B337:E337"/>
    <mergeCell ref="B339:E339"/>
    <mergeCell ref="B323:E323"/>
    <mergeCell ref="B325:E325"/>
    <mergeCell ref="B326:E326"/>
    <mergeCell ref="B327:E327"/>
    <mergeCell ref="B328:E328"/>
    <mergeCell ref="B330:E330"/>
    <mergeCell ref="B351:E351"/>
    <mergeCell ref="B353:E353"/>
    <mergeCell ref="B354:E354"/>
    <mergeCell ref="A357:O357"/>
    <mergeCell ref="B359:E359"/>
    <mergeCell ref="B360:E360"/>
    <mergeCell ref="B340:E340"/>
    <mergeCell ref="B343:E343"/>
    <mergeCell ref="B344:E344"/>
    <mergeCell ref="B347:E347"/>
    <mergeCell ref="B348:E348"/>
    <mergeCell ref="B350:E350"/>
    <mergeCell ref="B370:E370"/>
    <mergeCell ref="B371:E371"/>
    <mergeCell ref="A374:O374"/>
    <mergeCell ref="A378:O378"/>
    <mergeCell ref="B380:E380"/>
    <mergeCell ref="B381:E381"/>
    <mergeCell ref="B361:E361"/>
    <mergeCell ref="B362:E362"/>
    <mergeCell ref="B363:E363"/>
    <mergeCell ref="A366:O366"/>
    <mergeCell ref="B368:E368"/>
    <mergeCell ref="B369:E369"/>
    <mergeCell ref="B388:E388"/>
    <mergeCell ref="B392:E392"/>
    <mergeCell ref="B398:E398"/>
    <mergeCell ref="B399:E399"/>
    <mergeCell ref="A402:O402"/>
    <mergeCell ref="B382:E382"/>
    <mergeCell ref="B383:E383"/>
    <mergeCell ref="B384:E384"/>
    <mergeCell ref="B385:E385"/>
    <mergeCell ref="B386:E386"/>
    <mergeCell ref="B387:E387"/>
    <mergeCell ref="B394:E394"/>
    <mergeCell ref="B395:E395"/>
    <mergeCell ref="B396:E396"/>
    <mergeCell ref="A417:D417"/>
    <mergeCell ref="A416:D416"/>
    <mergeCell ref="B404:E404"/>
    <mergeCell ref="B405:E405"/>
    <mergeCell ref="A406:E406"/>
    <mergeCell ref="A407:O407"/>
    <mergeCell ref="A408:E408"/>
    <mergeCell ref="A410:D410"/>
    <mergeCell ref="A411:O411"/>
    <mergeCell ref="A412:O412"/>
    <mergeCell ref="A413:O413"/>
    <mergeCell ref="A414:O4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01.05 Na Hora Empresarial</vt:lpstr>
      <vt:lpstr>Plan5</vt:lpstr>
      <vt:lpstr>'01.05 Na Hora Empresarial'!Area_de_impressao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2019-03-19T19:40:22Z</dcterms:modified>
</cp:coreProperties>
</file>