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1.10 Na Hora - Taguatinga" sheetId="51" r:id="rId1"/>
    <sheet name="Plan5" sheetId="67" r:id="rId2"/>
  </sheets>
  <definedNames>
    <definedName name="_xlnm.Print_Area" localSheetId="0">'01.10 Na Hora - Taguatinga'!$A$1:$O$415</definedName>
  </definedNames>
  <calcPr calcId="152511"/>
</workbook>
</file>

<file path=xl/calcChain.xml><?xml version="1.0" encoding="utf-8"?>
<calcChain xmlns="http://schemas.openxmlformats.org/spreadsheetml/2006/main">
  <c r="G64" i="51" l="1"/>
  <c r="H64" i="51"/>
  <c r="I64" i="51"/>
  <c r="J64" i="51"/>
  <c r="O64" i="51" l="1"/>
  <c r="N64" i="51" l="1"/>
  <c r="M64" i="51"/>
  <c r="L64" i="51"/>
  <c r="K64" i="51"/>
  <c r="F64" i="51"/>
  <c r="O397" i="51" l="1"/>
  <c r="O377" i="51" l="1"/>
  <c r="O77" i="51"/>
  <c r="N77" i="51"/>
  <c r="M77" i="51"/>
  <c r="L77" i="51"/>
  <c r="K77" i="51"/>
  <c r="J77" i="51"/>
  <c r="F77" i="51"/>
  <c r="O73" i="51"/>
  <c r="N73" i="51"/>
  <c r="M73" i="51"/>
  <c r="L73" i="51"/>
  <c r="K73" i="51"/>
  <c r="J73" i="51"/>
  <c r="F73" i="51"/>
  <c r="O391" i="51"/>
  <c r="N391" i="51"/>
  <c r="M391" i="51"/>
  <c r="L391" i="51"/>
  <c r="K391" i="51"/>
  <c r="J391" i="51"/>
  <c r="F391" i="51"/>
  <c r="O48" i="51"/>
  <c r="O36" i="51" l="1"/>
  <c r="O35" i="51"/>
  <c r="O34" i="51"/>
  <c r="O28" i="51" l="1"/>
  <c r="O401" i="51" l="1"/>
  <c r="O404" i="51" s="1"/>
  <c r="N401" i="51"/>
  <c r="N404" i="51" s="1"/>
  <c r="M401" i="51"/>
  <c r="M404" i="51" s="1"/>
  <c r="L401" i="51"/>
  <c r="L404" i="51" s="1"/>
  <c r="K401" i="51"/>
  <c r="K404" i="51" s="1"/>
  <c r="J401" i="51"/>
  <c r="J404" i="51" s="1"/>
  <c r="F401" i="51"/>
  <c r="F404" i="51" s="1"/>
  <c r="O395" i="51"/>
  <c r="N395" i="51"/>
  <c r="M395" i="51"/>
  <c r="L395" i="51"/>
  <c r="K395" i="51"/>
  <c r="J395" i="51"/>
  <c r="F395" i="51"/>
  <c r="N377" i="51"/>
  <c r="M377" i="51"/>
  <c r="L377" i="51"/>
  <c r="K377" i="51"/>
  <c r="J377" i="51"/>
  <c r="F377" i="51"/>
  <c r="N374" i="51"/>
  <c r="M374" i="51"/>
  <c r="L374" i="51"/>
  <c r="K374" i="51"/>
  <c r="J374" i="51"/>
  <c r="F374" i="51"/>
  <c r="O365" i="51"/>
  <c r="O370" i="51" s="1"/>
  <c r="N365" i="51"/>
  <c r="N370" i="51" s="1"/>
  <c r="M365" i="51"/>
  <c r="M370" i="51" s="1"/>
  <c r="L365" i="51"/>
  <c r="L370" i="51" s="1"/>
  <c r="K365" i="51"/>
  <c r="K370" i="51" s="1"/>
  <c r="J365" i="51"/>
  <c r="J370" i="51" s="1"/>
  <c r="F365" i="51"/>
  <c r="F370" i="51" s="1"/>
  <c r="O356" i="51"/>
  <c r="O362" i="51" s="1"/>
  <c r="N356" i="51"/>
  <c r="N362" i="51" s="1"/>
  <c r="M356" i="51"/>
  <c r="M362" i="51" s="1"/>
  <c r="L356" i="51"/>
  <c r="L362" i="51" s="1"/>
  <c r="K356" i="51"/>
  <c r="K362" i="51" s="1"/>
  <c r="J356" i="51"/>
  <c r="J362" i="51" s="1"/>
  <c r="F356" i="51"/>
  <c r="F362" i="51" s="1"/>
  <c r="O350" i="51"/>
  <c r="N350" i="51"/>
  <c r="M350" i="51"/>
  <c r="L350" i="51"/>
  <c r="K350" i="51"/>
  <c r="J350" i="51"/>
  <c r="F350" i="51"/>
  <c r="O347" i="51"/>
  <c r="N347" i="51"/>
  <c r="M347" i="51"/>
  <c r="L347" i="51"/>
  <c r="K347" i="51"/>
  <c r="J347" i="51"/>
  <c r="F347" i="51"/>
  <c r="O344" i="51"/>
  <c r="N344" i="51"/>
  <c r="M344" i="51"/>
  <c r="L344" i="51"/>
  <c r="K344" i="51"/>
  <c r="J344" i="51"/>
  <c r="F344" i="51"/>
  <c r="O340" i="51"/>
  <c r="N340" i="51"/>
  <c r="M340" i="51"/>
  <c r="L340" i="51"/>
  <c r="K340" i="51"/>
  <c r="J340" i="51"/>
  <c r="F340" i="51"/>
  <c r="O336" i="51"/>
  <c r="N336" i="51"/>
  <c r="M336" i="51"/>
  <c r="L336" i="51"/>
  <c r="K336" i="51"/>
  <c r="J336" i="51"/>
  <c r="F336" i="51"/>
  <c r="O333" i="51"/>
  <c r="N333" i="51"/>
  <c r="M333" i="51"/>
  <c r="L333" i="51"/>
  <c r="K333" i="51"/>
  <c r="J333" i="51"/>
  <c r="F333" i="51"/>
  <c r="O330" i="51"/>
  <c r="N330" i="51"/>
  <c r="M330" i="51"/>
  <c r="L330" i="51"/>
  <c r="K330" i="51"/>
  <c r="J330" i="51"/>
  <c r="F330" i="51"/>
  <c r="O327" i="51"/>
  <c r="N327" i="51"/>
  <c r="M327" i="51"/>
  <c r="L327" i="51"/>
  <c r="K327" i="51"/>
  <c r="J327" i="51"/>
  <c r="F327" i="51"/>
  <c r="O322" i="51"/>
  <c r="N322" i="51"/>
  <c r="M322" i="51"/>
  <c r="L322" i="51"/>
  <c r="K322" i="51"/>
  <c r="J322" i="51"/>
  <c r="F322" i="51"/>
  <c r="O319" i="51"/>
  <c r="N319" i="51"/>
  <c r="M319" i="51"/>
  <c r="L319" i="51"/>
  <c r="K319" i="51"/>
  <c r="J319" i="51"/>
  <c r="F319" i="51"/>
  <c r="O315" i="51"/>
  <c r="N315" i="51"/>
  <c r="M315" i="51"/>
  <c r="L315" i="51"/>
  <c r="K315" i="51"/>
  <c r="J315" i="51"/>
  <c r="F315" i="51"/>
  <c r="O310" i="51"/>
  <c r="N310" i="51"/>
  <c r="M310" i="51"/>
  <c r="L310" i="51"/>
  <c r="K310" i="51"/>
  <c r="J310" i="51"/>
  <c r="F310" i="51"/>
  <c r="O307" i="51"/>
  <c r="N307" i="51"/>
  <c r="M307" i="51"/>
  <c r="L307" i="51"/>
  <c r="K307" i="51"/>
  <c r="J307" i="51"/>
  <c r="F307" i="51"/>
  <c r="O304" i="51"/>
  <c r="N304" i="51"/>
  <c r="M304" i="51"/>
  <c r="L304" i="51"/>
  <c r="K304" i="51"/>
  <c r="J304" i="51"/>
  <c r="F304" i="51"/>
  <c r="O301" i="51"/>
  <c r="N301" i="51"/>
  <c r="M301" i="51"/>
  <c r="L301" i="51"/>
  <c r="K301" i="51"/>
  <c r="J301" i="51"/>
  <c r="F301" i="51"/>
  <c r="O298" i="51"/>
  <c r="N298" i="51"/>
  <c r="M298" i="51"/>
  <c r="L298" i="51"/>
  <c r="K298" i="51"/>
  <c r="J298" i="51"/>
  <c r="F298" i="51"/>
  <c r="O295" i="51"/>
  <c r="N295" i="51"/>
  <c r="M295" i="51"/>
  <c r="L295" i="51"/>
  <c r="K295" i="51"/>
  <c r="J295" i="51"/>
  <c r="F295" i="51"/>
  <c r="O282" i="51"/>
  <c r="O292" i="51" s="1"/>
  <c r="N282" i="51"/>
  <c r="N292" i="51" s="1"/>
  <c r="M282" i="51"/>
  <c r="M292" i="51" s="1"/>
  <c r="L282" i="51"/>
  <c r="L292" i="51" s="1"/>
  <c r="K282" i="51"/>
  <c r="K292" i="51" s="1"/>
  <c r="J282" i="51"/>
  <c r="J292" i="51" s="1"/>
  <c r="F282" i="51"/>
  <c r="F292" i="51" s="1"/>
  <c r="O275" i="51"/>
  <c r="F275" i="51"/>
  <c r="O271" i="51"/>
  <c r="N271" i="51"/>
  <c r="M271" i="51"/>
  <c r="L271" i="51"/>
  <c r="K271" i="51"/>
  <c r="J271" i="51"/>
  <c r="F271" i="51"/>
  <c r="O267" i="51"/>
  <c r="N267" i="51"/>
  <c r="M267" i="51"/>
  <c r="L267" i="51"/>
  <c r="K267" i="51"/>
  <c r="J267" i="51"/>
  <c r="F267" i="51"/>
  <c r="O263" i="51"/>
  <c r="N263" i="51"/>
  <c r="M263" i="51"/>
  <c r="L263" i="51"/>
  <c r="K263" i="51"/>
  <c r="J263" i="51"/>
  <c r="F263" i="51"/>
  <c r="O253" i="51"/>
  <c r="N253" i="51"/>
  <c r="N250" i="51" s="1"/>
  <c r="N245" i="51" s="1"/>
  <c r="M253" i="51"/>
  <c r="M250" i="51" s="1"/>
  <c r="M245" i="51" s="1"/>
  <c r="L253" i="51"/>
  <c r="L250" i="51" s="1"/>
  <c r="L245" i="51" s="1"/>
  <c r="K253" i="51"/>
  <c r="K250" i="51" s="1"/>
  <c r="K245" i="51" s="1"/>
  <c r="J253" i="51"/>
  <c r="J250" i="51" s="1"/>
  <c r="J245" i="51" s="1"/>
  <c r="F253" i="51"/>
  <c r="O250" i="51"/>
  <c r="F250" i="51"/>
  <c r="O245" i="51"/>
  <c r="F245" i="51"/>
  <c r="O238" i="51"/>
  <c r="N238" i="51"/>
  <c r="M238" i="51"/>
  <c r="L238" i="51"/>
  <c r="K238" i="51"/>
  <c r="J238" i="51"/>
  <c r="F238" i="51"/>
  <c r="O231" i="51"/>
  <c r="N231" i="51"/>
  <c r="M231" i="51"/>
  <c r="L231" i="51"/>
  <c r="K231" i="51"/>
  <c r="J231" i="51"/>
  <c r="F231" i="51"/>
  <c r="O227" i="51"/>
  <c r="N227" i="51"/>
  <c r="N222" i="51" s="1"/>
  <c r="N216" i="51" s="1"/>
  <c r="M227" i="51"/>
  <c r="M222" i="51" s="1"/>
  <c r="M216" i="51" s="1"/>
  <c r="L227" i="51"/>
  <c r="L222" i="51" s="1"/>
  <c r="L216" i="51" s="1"/>
  <c r="K227" i="51"/>
  <c r="J227" i="51"/>
  <c r="F227" i="51"/>
  <c r="O222" i="51"/>
  <c r="K222" i="51"/>
  <c r="J222" i="51"/>
  <c r="J216" i="51" s="1"/>
  <c r="F222" i="51"/>
  <c r="O216" i="51"/>
  <c r="K216" i="51"/>
  <c r="F216" i="51"/>
  <c r="O209" i="51"/>
  <c r="N209" i="51"/>
  <c r="N206" i="51" s="1"/>
  <c r="M209" i="51"/>
  <c r="M206" i="51" s="1"/>
  <c r="L209" i="51"/>
  <c r="L206" i="51" s="1"/>
  <c r="K209" i="51"/>
  <c r="K206" i="51" s="1"/>
  <c r="J209" i="51"/>
  <c r="J206" i="51" s="1"/>
  <c r="F209" i="51"/>
  <c r="O206" i="51"/>
  <c r="F206" i="51"/>
  <c r="O184" i="51"/>
  <c r="N184" i="51"/>
  <c r="M184" i="51"/>
  <c r="L184" i="51"/>
  <c r="K184" i="51"/>
  <c r="J184" i="51"/>
  <c r="F184" i="51"/>
  <c r="O167" i="51"/>
  <c r="N167" i="51"/>
  <c r="N163" i="51" s="1"/>
  <c r="N160" i="51" s="1"/>
  <c r="M167" i="51"/>
  <c r="M163" i="51" s="1"/>
  <c r="M160" i="51" s="1"/>
  <c r="L167" i="51"/>
  <c r="K167" i="51"/>
  <c r="K163" i="51" s="1"/>
  <c r="K160" i="51" s="1"/>
  <c r="J167" i="51"/>
  <c r="J163" i="51" s="1"/>
  <c r="J160" i="51" s="1"/>
  <c r="F167" i="51"/>
  <c r="O163" i="51"/>
  <c r="L163" i="51"/>
  <c r="F163" i="51"/>
  <c r="O160" i="51"/>
  <c r="L160" i="51"/>
  <c r="F160" i="51"/>
  <c r="O136" i="51"/>
  <c r="N136" i="51"/>
  <c r="M136" i="51"/>
  <c r="L136" i="51"/>
  <c r="K136" i="51"/>
  <c r="J136" i="51"/>
  <c r="F136" i="51"/>
  <c r="O129" i="51"/>
  <c r="N129" i="51"/>
  <c r="N123" i="51" s="1"/>
  <c r="M129" i="51"/>
  <c r="M123" i="51" s="1"/>
  <c r="L129" i="51"/>
  <c r="L123" i="51" s="1"/>
  <c r="K129" i="51"/>
  <c r="K123" i="51" s="1"/>
  <c r="J129" i="51"/>
  <c r="J123" i="51" s="1"/>
  <c r="F129" i="51"/>
  <c r="O123" i="51"/>
  <c r="F123" i="51"/>
  <c r="O114" i="51"/>
  <c r="F114" i="51"/>
  <c r="O108" i="51"/>
  <c r="F108" i="51"/>
  <c r="O99" i="51"/>
  <c r="O105" i="51" s="1"/>
  <c r="F99" i="51"/>
  <c r="F105" i="51" s="1"/>
  <c r="O89" i="51"/>
  <c r="O96" i="51" s="1"/>
  <c r="N89" i="51"/>
  <c r="N96" i="51" s="1"/>
  <c r="M89" i="51"/>
  <c r="M96" i="51" s="1"/>
  <c r="L89" i="51"/>
  <c r="L96" i="51" s="1"/>
  <c r="K89" i="51"/>
  <c r="K96" i="51" s="1"/>
  <c r="J89" i="51"/>
  <c r="J96" i="51" s="1"/>
  <c r="F89" i="51"/>
  <c r="F96" i="51" s="1"/>
  <c r="N86" i="51"/>
  <c r="M86" i="51"/>
  <c r="L86" i="51"/>
  <c r="K86" i="51"/>
  <c r="J86" i="51"/>
  <c r="F86" i="51"/>
  <c r="O69" i="51"/>
  <c r="N69" i="51"/>
  <c r="M69" i="51"/>
  <c r="L69" i="51"/>
  <c r="K69" i="51"/>
  <c r="J69" i="51"/>
  <c r="F69" i="51"/>
  <c r="O58" i="51"/>
  <c r="N58" i="51"/>
  <c r="M58" i="51"/>
  <c r="L58" i="51"/>
  <c r="K58" i="51"/>
  <c r="J58" i="51"/>
  <c r="F58" i="51"/>
  <c r="O52" i="51"/>
  <c r="N52" i="51"/>
  <c r="M52" i="51"/>
  <c r="L52" i="51"/>
  <c r="K52" i="51"/>
  <c r="J52" i="51"/>
  <c r="F52" i="51"/>
  <c r="N48" i="51"/>
  <c r="M48" i="51"/>
  <c r="L48" i="51"/>
  <c r="K48" i="51"/>
  <c r="J48" i="51"/>
  <c r="F48" i="51"/>
  <c r="O44" i="51"/>
  <c r="N44" i="51"/>
  <c r="M44" i="51"/>
  <c r="L44" i="51"/>
  <c r="K44" i="51"/>
  <c r="J44" i="51"/>
  <c r="F44" i="51"/>
  <c r="O40" i="51"/>
  <c r="N40" i="51"/>
  <c r="M40" i="51"/>
  <c r="L40" i="51"/>
  <c r="K40" i="51"/>
  <c r="J40" i="51"/>
  <c r="F40" i="51"/>
  <c r="O37" i="51"/>
  <c r="N37" i="51"/>
  <c r="M37" i="51"/>
  <c r="L37" i="51"/>
  <c r="K37" i="51"/>
  <c r="J37" i="51"/>
  <c r="F37" i="51"/>
  <c r="O32" i="51"/>
  <c r="N32" i="51"/>
  <c r="M32" i="51"/>
  <c r="L32" i="51"/>
  <c r="K32" i="51"/>
  <c r="J32" i="51"/>
  <c r="F32" i="51"/>
  <c r="N28" i="51"/>
  <c r="M28" i="51"/>
  <c r="L28" i="51"/>
  <c r="K28" i="51"/>
  <c r="J28" i="51"/>
  <c r="F28" i="51"/>
  <c r="O17" i="51"/>
  <c r="N17" i="51"/>
  <c r="M17" i="51"/>
  <c r="L17" i="51"/>
  <c r="K17" i="51"/>
  <c r="J17" i="51"/>
  <c r="F17" i="51"/>
  <c r="O13" i="51"/>
  <c r="N13" i="51"/>
  <c r="M13" i="51"/>
  <c r="L13" i="51"/>
  <c r="K13" i="51"/>
  <c r="J13" i="51"/>
  <c r="F13" i="51"/>
  <c r="L275" i="51" l="1"/>
  <c r="O82" i="51"/>
  <c r="F82" i="51"/>
  <c r="F398" i="51"/>
  <c r="O398" i="51"/>
  <c r="O120" i="51"/>
  <c r="J353" i="51"/>
  <c r="L353" i="51"/>
  <c r="N353" i="51"/>
  <c r="K398" i="51"/>
  <c r="M398" i="51"/>
  <c r="F120" i="51"/>
  <c r="F279" i="51"/>
  <c r="O279" i="51"/>
  <c r="F353" i="51"/>
  <c r="K353" i="51"/>
  <c r="M353" i="51"/>
  <c r="O353" i="51"/>
  <c r="J398" i="51"/>
  <c r="L398" i="51"/>
  <c r="N398" i="51"/>
  <c r="K82" i="51"/>
  <c r="M82" i="51"/>
  <c r="J82" i="51"/>
  <c r="L82" i="51"/>
  <c r="N82" i="51"/>
  <c r="O406" i="51" l="1"/>
  <c r="F406" i="51"/>
  <c r="F407" i="51" s="1"/>
  <c r="J406" i="51"/>
  <c r="K406" i="51"/>
  <c r="K275" i="51"/>
  <c r="K279" i="51"/>
  <c r="K108" i="51"/>
  <c r="N108" i="51"/>
  <c r="M108" i="51"/>
  <c r="L120" i="51"/>
  <c r="L114" i="51"/>
  <c r="L108" i="51"/>
  <c r="J275" i="51"/>
  <c r="J279" i="51"/>
  <c r="J105" i="51"/>
  <c r="J99" i="51"/>
  <c r="M406" i="51"/>
  <c r="M279" i="51"/>
  <c r="M275" i="51"/>
  <c r="K120" i="51"/>
  <c r="K114" i="51"/>
  <c r="N279" i="51"/>
  <c r="N275" i="51"/>
  <c r="N120" i="51"/>
  <c r="N114" i="51"/>
  <c r="M120" i="51"/>
  <c r="M114" i="51"/>
  <c r="M99" i="51"/>
  <c r="M105" i="51"/>
  <c r="J108" i="51"/>
  <c r="L99" i="51"/>
  <c r="L105" i="51"/>
  <c r="K99" i="51"/>
  <c r="K105" i="51"/>
  <c r="J120" i="51"/>
  <c r="J114" i="51"/>
  <c r="N105" i="51"/>
  <c r="N99" i="51"/>
</calcChain>
</file>

<file path=xl/sharedStrings.xml><?xml version="1.0" encoding="utf-8"?>
<sst xmlns="http://schemas.openxmlformats.org/spreadsheetml/2006/main" count="1150" uniqueCount="494">
  <si>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</si>
  <si>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</si>
  <si>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</si>
  <si>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</si>
  <si>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</si>
  <si>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</si>
  <si>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</si>
  <si>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</si>
  <si>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</si>
  <si>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</si>
  <si>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</si>
  <si>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</si>
  <si>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</si>
  <si>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</si>
  <si>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</si>
  <si>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</si>
  <si>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</si>
  <si>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</si>
  <si>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</si>
  <si>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</si>
  <si>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</si>
  <si>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</si>
  <si>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</si>
  <si>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</si>
  <si>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</si>
  <si>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</si>
  <si>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</si>
  <si>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</si>
  <si>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</si>
  <si>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</si>
  <si>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</si>
  <si>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</si>
  <si>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</si>
  <si>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</si>
  <si>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</si>
  <si>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</si>
  <si>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</si>
  <si>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</si>
  <si>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</si>
  <si>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</si>
  <si>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</si>
  <si>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</si>
  <si>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</si>
  <si>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</si>
  <si>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</si>
  <si>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</si>
  <si>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</si>
  <si>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</si>
  <si>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</si>
  <si>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</si>
  <si>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</si>
  <si>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</si>
  <si>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</si>
  <si>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</si>
  <si>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</si>
  <si>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</si>
  <si>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</si>
  <si>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</si>
  <si>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</si>
  <si>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</si>
  <si>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</si>
  <si>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</si>
  <si>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</si>
  <si>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</si>
  <si>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</si>
  <si>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</si>
  <si>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</si>
  <si>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</si>
  <si>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</si>
  <si>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</si>
  <si>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</si>
  <si>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</si>
  <si>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</si>
  <si>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</si>
  <si>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</si>
  <si>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</si>
  <si>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</si>
  <si>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</si>
  <si>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</si>
  <si>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</si>
  <si>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</si>
  <si>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</si>
  <si>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</si>
  <si>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</si>
  <si>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</si>
  <si>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</si>
  <si>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</si>
  <si>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</si>
  <si>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</si>
  <si>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</si>
  <si>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</si>
  <si>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</si>
  <si>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</si>
  <si>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</si>
  <si>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</si>
  <si>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</si>
  <si>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</si>
  <si>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</si>
  <si>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</si>
  <si>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</si>
  <si>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</si>
  <si>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</si>
  <si>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</si>
  <si>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</si>
  <si>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</si>
  <si>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</si>
  <si>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</si>
  <si>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</si>
  <si>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</si>
  <si>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</si>
  <si>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</si>
  <si>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</si>
  <si>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</si>
  <si>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</si>
  <si>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</si>
  <si>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</si>
  <si>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</si>
  <si>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</si>
  <si>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</si>
  <si>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</si>
  <si>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</si>
  <si>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</si>
  <si>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</si>
  <si>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</si>
  <si>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</si>
  <si>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</si>
  <si>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</si>
  <si>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</si>
  <si>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</si>
  <si>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</si>
  <si>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</si>
  <si>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</si>
  <si>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</si>
  <si>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</si>
  <si>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</si>
  <si>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</si>
  <si>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</si>
  <si>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</si>
  <si>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</si>
  <si>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</si>
  <si>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</si>
  <si>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</si>
  <si>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</si>
  <si>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</si>
  <si>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</si>
  <si>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</si>
  <si>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</si>
  <si>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</si>
  <si>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</si>
  <si>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</si>
  <si>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</si>
  <si>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</si>
  <si>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</si>
  <si>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</si>
  <si>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</si>
  <si>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</si>
  <si>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</si>
  <si>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</si>
  <si>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</si>
  <si>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</si>
  <si>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</si>
  <si>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</si>
  <si>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</si>
  <si>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</si>
  <si>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</si>
  <si>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</si>
  <si>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</si>
  <si>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</si>
  <si>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</si>
  <si>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</si>
  <si>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</si>
  <si>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</si>
  <si>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</si>
  <si>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</si>
  <si>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</si>
  <si>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</si>
  <si>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</si>
  <si>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</si>
  <si>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</si>
  <si>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</si>
  <si>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</si>
  <si>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</si>
  <si>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</si>
  <si>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</si>
  <si>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</si>
  <si>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</si>
  <si>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</si>
  <si>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</si>
  <si>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</si>
  <si>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</si>
  <si>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</si>
  <si>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</si>
  <si>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</si>
  <si>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</si>
  <si>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</si>
  <si>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</si>
  <si>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</si>
  <si>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</si>
  <si>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</si>
  <si>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</si>
  <si>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</si>
  <si>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</si>
  <si>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</si>
  <si>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</si>
  <si>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</si>
  <si>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</si>
  <si>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</si>
  <si>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</si>
  <si>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</si>
  <si>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</si>
  <si>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</si>
  <si>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</si>
  <si>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</si>
  <si>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</si>
  <si>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</si>
  <si>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</si>
  <si>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</si>
  <si>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</si>
  <si>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</si>
  <si>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</si>
  <si>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</si>
  <si>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</si>
  <si>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</si>
  <si>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</si>
  <si>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</si>
  <si>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</si>
  <si>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</si>
  <si>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</si>
  <si>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</si>
  <si>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</si>
  <si>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</si>
  <si>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</si>
  <si>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</si>
  <si>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</si>
  <si>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</si>
  <si>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</si>
  <si>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</si>
  <si>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</si>
  <si>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</si>
  <si>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</si>
  <si>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</si>
  <si>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</si>
  <si>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</si>
  <si>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</si>
  <si>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</si>
  <si>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</si>
  <si>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</si>
  <si>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</si>
  <si>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</si>
  <si>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</si>
  <si>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</si>
  <si>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</si>
  <si>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</si>
  <si>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</si>
  <si>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</si>
  <si>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</si>
  <si>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</si>
  <si>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</si>
  <si>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</si>
  <si>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</si>
  <si>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</si>
  <si>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</si>
  <si>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</si>
  <si>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</si>
  <si>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</si>
  <si>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</si>
  <si>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</si>
  <si>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</si>
  <si>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</si>
  <si>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</si>
  <si>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</si>
  <si>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</si>
  <si>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</si>
  <si>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</si>
  <si>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</si>
  <si>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</si>
  <si>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</si>
  <si>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</si>
  <si>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</si>
  <si>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</si>
  <si>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</si>
  <si>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</si>
  <si>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</si>
  <si>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</si>
  <si>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</si>
  <si>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</si>
  <si>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</si>
  <si>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</si>
  <si>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</si>
  <si>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</si>
  <si>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</si>
  <si>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</si>
  <si>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</si>
  <si>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</si>
  <si>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</si>
  <si>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</si>
  <si>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</si>
  <si>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</si>
  <si>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</si>
  <si>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</si>
  <si>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</si>
  <si>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</si>
  <si>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</si>
  <si>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</si>
  <si>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</si>
  <si>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</si>
  <si>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</si>
  <si>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</si>
  <si>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</si>
  <si>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</si>
  <si>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</si>
  <si>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</si>
  <si>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</si>
  <si>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</si>
  <si>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</si>
  <si>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</si>
  <si>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</si>
  <si>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</si>
  <si>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</si>
  <si>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</si>
  <si>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</si>
  <si>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</si>
  <si>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</si>
  <si>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</si>
  <si>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</si>
  <si>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</si>
  <si>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</si>
  <si>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</si>
  <si>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</si>
  <si>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</si>
  <si>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</si>
  <si>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</si>
  <si>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</si>
  <si>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</si>
  <si>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</si>
  <si>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</si>
  <si>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</si>
  <si>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</si>
  <si>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</si>
  <si>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</si>
  <si>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</si>
  <si>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</si>
  <si>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</si>
  <si>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</si>
  <si>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</si>
  <si>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</si>
  <si>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</si>
  <si>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</si>
  <si>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</si>
  <si>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</si>
  <si>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</si>
  <si>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</si>
  <si>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</si>
  <si>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</si>
  <si>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</si>
  <si>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</si>
  <si>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</si>
  <si>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</si>
  <si>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</si>
  <si>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</si>
  <si>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</si>
  <si>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</si>
  <si>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</si>
  <si>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</si>
  <si>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</si>
  <si>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</si>
  <si>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</si>
  <si>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</si>
  <si>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</si>
  <si>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</si>
  <si>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</si>
  <si>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</si>
  <si>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</si>
  <si>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</si>
  <si>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</si>
  <si>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</si>
  <si>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</si>
  <si>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</si>
  <si>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</si>
  <si>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</si>
  <si>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</si>
  <si>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</si>
  <si>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</si>
  <si>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</si>
  <si>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</si>
  <si>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</si>
  <si>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</si>
  <si>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</si>
  <si>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</si>
  <si>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</si>
  <si>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</si>
  <si>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</si>
  <si>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</si>
  <si>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</si>
  <si>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</si>
  <si>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</si>
  <si>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</si>
  <si>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</si>
  <si>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</si>
  <si>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</si>
  <si>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</si>
  <si>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</si>
  <si>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</si>
  <si>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</si>
  <si>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</si>
  <si>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</si>
  <si>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</si>
  <si>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</si>
  <si>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</si>
  <si>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</si>
  <si>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</si>
  <si>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</si>
  <si>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</si>
  <si>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</si>
  <si>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</si>
  <si>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</si>
  <si>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</si>
  <si>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</si>
  <si>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</si>
  <si>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</si>
  <si>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</si>
  <si>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</si>
  <si>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</si>
  <si>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</si>
  <si>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</si>
  <si>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</si>
  <si>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</si>
  <si>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</si>
  <si>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</si>
  <si>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</si>
  <si>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</si>
  <si>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</si>
  <si>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</si>
  <si>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</si>
  <si>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</si>
  <si>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</si>
  <si>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</si>
  <si>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</si>
  <si>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</si>
  <si>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</si>
  <si>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</si>
  <si>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</si>
  <si>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</si>
  <si>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</si>
  <si>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</si>
  <si>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</si>
  <si>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</si>
  <si>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</si>
  <si>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</si>
  <si>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</si>
  <si>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</si>
  <si>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</si>
  <si>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</si>
  <si>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</si>
  <si>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</si>
  <si>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</si>
  <si>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</si>
  <si>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</si>
  <si>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</si>
  <si>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</si>
  <si>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</si>
  <si>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</si>
  <si>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</si>
  <si>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</si>
  <si>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</si>
  <si>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</si>
  <si>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</si>
  <si>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</si>
  <si>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</si>
  <si>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</si>
  <si>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</si>
  <si>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</si>
  <si>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</si>
  <si>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</si>
  <si>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</si>
  <si>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</si>
  <si>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</si>
  <si>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</si>
  <si>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</si>
  <si>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</si>
  <si>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QS Lote 11 EPCT lojas 4/8 Águas Claras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</si>
  <si>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</si>
  <si>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</si>
  <si>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</si>
  <si>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</si>
  <si>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</si>
  <si>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George Fernando Santos Lemos</t>
  </si>
  <si>
    <t>CPF</t>
  </si>
  <si>
    <t>660.554.073-53</t>
  </si>
  <si>
    <t>024.209.141-55</t>
  </si>
  <si>
    <t>Jean Carlos Barbosa dos Passos</t>
  </si>
  <si>
    <t>Josiel Costa da Silva</t>
  </si>
  <si>
    <t>033.468.471-44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</si>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</sst>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5"/>
  <sheetViews>
    <sheetView tabSelected="1" view="pageBreakPreview" topLeftCell="A7" zoomScale="91" zoomScaleNormal="85" zoomScaleSheetLayoutView="91" workbookViewId="0">
      <selection activeCell="B11" sqref="B11"/>
    </sheetView>
  </sheetViews>
  <sheetFormatPr defaultRowHeight="15" x14ac:dyDescent="0.25"/>
  <cols>
    <col min="2" max="2" width="57.28515625" customWidth="1"/>
    <col min="3" max="3" width="20.42578125" customWidth="1"/>
    <col min="4" max="4" width="6.28515625" customWidth="1"/>
    <col min="5" max="5" width="67.7109375" customWidth="1"/>
    <col min="6" max="9" width="5.28515625" customWidth="1"/>
    <col min="10" max="10" width="5.8554687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445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485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193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194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440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441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77" t="s">
        <v>493</v>
      </c>
      <c r="B9" s="77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14" customHeight="1" x14ac:dyDescent="0.25">
      <c r="A11" s="5" t="s">
        <v>195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481</v>
      </c>
      <c r="G11" s="6" t="s">
        <v>483</v>
      </c>
      <c r="H11" s="6" t="s">
        <v>482</v>
      </c>
      <c r="I11" s="6" t="s">
        <v>484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446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199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200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201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199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477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202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203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204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205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206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207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208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209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447</v>
      </c>
      <c r="C28" s="40"/>
      <c r="D28" s="39" t="s">
        <v>13</v>
      </c>
      <c r="E28" s="40" t="s">
        <v>448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199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248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249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357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199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240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421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238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358</v>
      </c>
      <c r="B37" s="40" t="s">
        <v>449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199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422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359</v>
      </c>
      <c r="B40" s="40" t="s">
        <v>450</v>
      </c>
      <c r="C40" s="40"/>
      <c r="D40" s="39" t="s">
        <v>13</v>
      </c>
      <c r="E40" s="40" t="s">
        <v>475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199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295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294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419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199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8" t="s">
        <v>354</v>
      </c>
      <c r="C46" s="79"/>
      <c r="D46" s="79"/>
      <c r="E46" s="8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8" t="s">
        <v>355</v>
      </c>
      <c r="C47" s="79"/>
      <c r="D47" s="79"/>
      <c r="E47" s="8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361</v>
      </c>
      <c r="B48" s="40" t="s">
        <v>19</v>
      </c>
      <c r="C48" s="40"/>
      <c r="D48" s="39" t="s">
        <v>13</v>
      </c>
      <c r="E48" s="40" t="s">
        <v>476</v>
      </c>
      <c r="F48" s="39">
        <f t="shared" ref="F48:O48" si="8">SUM(F49:F51)</f>
        <v>2</v>
      </c>
      <c r="G48" s="39"/>
      <c r="H48" s="39"/>
      <c r="I48" s="39"/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 t="shared" si="8"/>
        <v>5292.48</v>
      </c>
    </row>
    <row r="49" spans="1:15" s="28" customFormat="1" hidden="1" x14ac:dyDescent="0.25">
      <c r="A49" s="20" t="s">
        <v>1</v>
      </c>
      <c r="B49" s="62" t="s">
        <v>199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68" t="s">
        <v>303</v>
      </c>
      <c r="C50" s="69"/>
      <c r="D50" s="69"/>
      <c r="E50" s="7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68" t="s">
        <v>304</v>
      </c>
      <c r="C51" s="69"/>
      <c r="D51" s="69"/>
      <c r="E51" s="7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360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199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244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243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245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246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362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0">SUM(J59:J63)</f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2" t="s">
        <v>199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253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252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251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1" t="s">
        <v>254</v>
      </c>
      <c r="C63" s="72"/>
      <c r="D63" s="72"/>
      <c r="E63" s="73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x14ac:dyDescent="0.25">
      <c r="A64" s="39" t="s">
        <v>363</v>
      </c>
      <c r="B64" s="40" t="s">
        <v>24</v>
      </c>
      <c r="C64" s="40"/>
      <c r="D64" s="39" t="s">
        <v>13</v>
      </c>
      <c r="E64" s="40" t="s">
        <v>480</v>
      </c>
      <c r="F64" s="39">
        <f t="shared" ref="F64:O64" si="11">SUM(F65:F68)</f>
        <v>0</v>
      </c>
      <c r="G64" s="39">
        <f t="shared" si="11"/>
        <v>0</v>
      </c>
      <c r="H64" s="39">
        <f t="shared" si="11"/>
        <v>3</v>
      </c>
      <c r="I64" s="39">
        <f t="shared" si="11"/>
        <v>0</v>
      </c>
      <c r="J64" s="39">
        <f t="shared" si="11"/>
        <v>0</v>
      </c>
      <c r="K64" s="39">
        <f t="shared" si="11"/>
        <v>0</v>
      </c>
      <c r="L64" s="39">
        <f t="shared" si="11"/>
        <v>0</v>
      </c>
      <c r="M64" s="39">
        <f t="shared" si="11"/>
        <v>0</v>
      </c>
      <c r="N64" s="39">
        <f t="shared" si="11"/>
        <v>0</v>
      </c>
      <c r="O64" s="41">
        <f t="shared" si="11"/>
        <v>11805.06</v>
      </c>
    </row>
    <row r="65" spans="1:15" s="28" customFormat="1" x14ac:dyDescent="0.25">
      <c r="A65" s="20" t="s">
        <v>1</v>
      </c>
      <c r="B65" s="62" t="s">
        <v>199</v>
      </c>
      <c r="C65" s="63"/>
      <c r="D65" s="63"/>
      <c r="E65" s="64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x14ac:dyDescent="0.25">
      <c r="A66" s="19" t="s">
        <v>13</v>
      </c>
      <c r="B66" s="60" t="s">
        <v>490</v>
      </c>
      <c r="C66" s="61" t="s">
        <v>488</v>
      </c>
      <c r="D66" s="60"/>
      <c r="E66" s="60"/>
      <c r="F66" s="20"/>
      <c r="G66" s="20"/>
      <c r="H66" s="20">
        <v>1</v>
      </c>
      <c r="I66" s="20"/>
      <c r="J66" s="20"/>
      <c r="K66" s="20"/>
      <c r="L66" s="20"/>
      <c r="M66" s="20"/>
      <c r="N66" s="20"/>
      <c r="O66" s="30">
        <v>3935.02</v>
      </c>
    </row>
    <row r="67" spans="1:15" s="3" customFormat="1" x14ac:dyDescent="0.25">
      <c r="A67" s="19" t="s">
        <v>13</v>
      </c>
      <c r="B67" s="60" t="s">
        <v>486</v>
      </c>
      <c r="C67" s="61" t="s">
        <v>489</v>
      </c>
      <c r="D67" s="60"/>
      <c r="E67" s="60"/>
      <c r="F67" s="20"/>
      <c r="G67" s="20"/>
      <c r="H67" s="20">
        <v>1</v>
      </c>
      <c r="I67" s="20"/>
      <c r="J67" s="20"/>
      <c r="K67" s="20"/>
      <c r="L67" s="20"/>
      <c r="M67" s="20"/>
      <c r="N67" s="20"/>
      <c r="O67" s="30">
        <v>3935.02</v>
      </c>
    </row>
    <row r="68" spans="1:15" s="3" customFormat="1" x14ac:dyDescent="0.25">
      <c r="A68" s="19" t="s">
        <v>13</v>
      </c>
      <c r="B68" s="60" t="s">
        <v>491</v>
      </c>
      <c r="C68" s="61" t="s">
        <v>492</v>
      </c>
      <c r="D68" s="60"/>
      <c r="E68" s="60"/>
      <c r="F68" s="20"/>
      <c r="G68" s="20"/>
      <c r="H68" s="20">
        <v>1</v>
      </c>
      <c r="I68" s="20"/>
      <c r="J68" s="20"/>
      <c r="K68" s="20"/>
      <c r="L68" s="20"/>
      <c r="M68" s="20"/>
      <c r="N68" s="20"/>
      <c r="O68" s="30">
        <v>3935.02</v>
      </c>
    </row>
    <row r="69" spans="1:15" s="28" customFormat="1" hidden="1" x14ac:dyDescent="0.25">
      <c r="A69" s="39" t="s">
        <v>364</v>
      </c>
      <c r="B69" s="40" t="s">
        <v>25</v>
      </c>
      <c r="C69" s="40"/>
      <c r="D69" s="39" t="s">
        <v>13</v>
      </c>
      <c r="E69" s="40" t="s">
        <v>26</v>
      </c>
      <c r="F69" s="39">
        <f>SUM(F70:F72)</f>
        <v>2</v>
      </c>
      <c r="G69" s="39"/>
      <c r="H69" s="39"/>
      <c r="I69" s="39"/>
      <c r="J69" s="39">
        <f t="shared" ref="J69:N69" si="12">SUM(J70:J72)</f>
        <v>0</v>
      </c>
      <c r="K69" s="39">
        <f t="shared" si="12"/>
        <v>0</v>
      </c>
      <c r="L69" s="39">
        <f t="shared" si="12"/>
        <v>0</v>
      </c>
      <c r="M69" s="39">
        <f t="shared" si="12"/>
        <v>0</v>
      </c>
      <c r="N69" s="39">
        <f t="shared" si="12"/>
        <v>0</v>
      </c>
      <c r="O69" s="41">
        <f>SUM(O70:O72)</f>
        <v>5292.48</v>
      </c>
    </row>
    <row r="70" spans="1:15" s="28" customFormat="1" hidden="1" x14ac:dyDescent="0.25">
      <c r="A70" s="20" t="s">
        <v>1</v>
      </c>
      <c r="B70" s="62" t="s">
        <v>199</v>
      </c>
      <c r="C70" s="63"/>
      <c r="D70" s="63"/>
      <c r="E70" s="64"/>
      <c r="F70" s="20"/>
      <c r="G70" s="20"/>
      <c r="H70" s="20"/>
      <c r="I70" s="20"/>
      <c r="J70" s="20"/>
      <c r="K70" s="20"/>
      <c r="L70" s="20"/>
      <c r="M70" s="20"/>
      <c r="N70" s="20"/>
      <c r="O70" s="21"/>
    </row>
    <row r="71" spans="1:15" s="3" customFormat="1" hidden="1" x14ac:dyDescent="0.25">
      <c r="A71" s="19" t="s">
        <v>13</v>
      </c>
      <c r="B71" s="71" t="s">
        <v>242</v>
      </c>
      <c r="C71" s="72"/>
      <c r="D71" s="72"/>
      <c r="E71" s="73"/>
      <c r="F71" s="20">
        <v>1</v>
      </c>
      <c r="G71" s="20"/>
      <c r="H71" s="20"/>
      <c r="I71" s="20"/>
      <c r="J71" s="20"/>
      <c r="K71" s="20"/>
      <c r="L71" s="20"/>
      <c r="M71" s="20"/>
      <c r="N71" s="20"/>
      <c r="O71" s="30">
        <v>2646.24</v>
      </c>
    </row>
    <row r="72" spans="1:15" s="3" customFormat="1" hidden="1" x14ac:dyDescent="0.25">
      <c r="A72" s="19" t="s">
        <v>13</v>
      </c>
      <c r="B72" s="71" t="s">
        <v>241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28" customFormat="1" hidden="1" x14ac:dyDescent="0.25">
      <c r="A73" s="39" t="s">
        <v>365</v>
      </c>
      <c r="B73" s="40" t="s">
        <v>451</v>
      </c>
      <c r="C73" s="40"/>
      <c r="D73" s="39" t="s">
        <v>10</v>
      </c>
      <c r="E73" s="40" t="s">
        <v>185</v>
      </c>
      <c r="F73" s="39">
        <f>SUM(F74:F76)</f>
        <v>2</v>
      </c>
      <c r="G73" s="39"/>
      <c r="H73" s="39"/>
      <c r="I73" s="39"/>
      <c r="J73" s="39">
        <f t="shared" ref="J73:N73" si="13">SUM(J74:J76)</f>
        <v>0</v>
      </c>
      <c r="K73" s="39">
        <f t="shared" si="13"/>
        <v>0</v>
      </c>
      <c r="L73" s="39">
        <f t="shared" si="13"/>
        <v>0</v>
      </c>
      <c r="M73" s="39">
        <f t="shared" si="13"/>
        <v>0</v>
      </c>
      <c r="N73" s="39">
        <f t="shared" si="13"/>
        <v>0</v>
      </c>
      <c r="O73" s="41">
        <f>SUM(O74:O76)</f>
        <v>5201.18</v>
      </c>
    </row>
    <row r="74" spans="1:15" s="28" customFormat="1" hidden="1" x14ac:dyDescent="0.25">
      <c r="A74" s="20" t="s">
        <v>1</v>
      </c>
      <c r="B74" s="62" t="s">
        <v>199</v>
      </c>
      <c r="C74" s="63"/>
      <c r="D74" s="63"/>
      <c r="E74" s="64"/>
      <c r="F74" s="20"/>
      <c r="G74" s="20"/>
      <c r="H74" s="20"/>
      <c r="I74" s="20"/>
      <c r="J74" s="20"/>
      <c r="K74" s="20"/>
      <c r="L74" s="20"/>
      <c r="M74" s="20"/>
      <c r="N74" s="20"/>
      <c r="O74" s="30"/>
    </row>
    <row r="75" spans="1:15" s="3" customFormat="1" ht="13.15" hidden="1" customHeight="1" x14ac:dyDescent="0.25">
      <c r="A75" s="19" t="s">
        <v>10</v>
      </c>
      <c r="B75" s="65" t="s">
        <v>429</v>
      </c>
      <c r="C75" s="66"/>
      <c r="D75" s="66"/>
      <c r="E75" s="67"/>
      <c r="F75" s="20">
        <v>1</v>
      </c>
      <c r="G75" s="20"/>
      <c r="H75" s="20"/>
      <c r="I75" s="20"/>
      <c r="J75" s="20"/>
      <c r="K75" s="20"/>
      <c r="L75" s="20"/>
      <c r="M75" s="20"/>
      <c r="N75" s="20"/>
      <c r="O75" s="30">
        <v>2600.59</v>
      </c>
    </row>
    <row r="76" spans="1:15" s="3" customFormat="1" hidden="1" x14ac:dyDescent="0.25">
      <c r="A76" s="19" t="s">
        <v>10</v>
      </c>
      <c r="B76" s="65" t="s">
        <v>322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44" customFormat="1" hidden="1" x14ac:dyDescent="0.25">
      <c r="A77" s="50" t="s">
        <v>469</v>
      </c>
      <c r="B77" s="51" t="s">
        <v>452</v>
      </c>
      <c r="C77" s="51"/>
      <c r="D77" s="50" t="s">
        <v>13</v>
      </c>
      <c r="E77" s="51" t="s">
        <v>453</v>
      </c>
      <c r="F77" s="50">
        <f>SUM(F78:F81)</f>
        <v>3</v>
      </c>
      <c r="G77" s="50"/>
      <c r="H77" s="50"/>
      <c r="I77" s="50"/>
      <c r="J77" s="50">
        <f t="shared" ref="J77:N77" si="14">SUM(J78:J81)</f>
        <v>0</v>
      </c>
      <c r="K77" s="50">
        <f t="shared" si="14"/>
        <v>0</v>
      </c>
      <c r="L77" s="50">
        <f t="shared" si="14"/>
        <v>0</v>
      </c>
      <c r="M77" s="50">
        <f t="shared" si="14"/>
        <v>0</v>
      </c>
      <c r="N77" s="50">
        <f t="shared" si="14"/>
        <v>0</v>
      </c>
      <c r="O77" s="52">
        <f>SUM(O78:O81)</f>
        <v>7938.7199999999993</v>
      </c>
    </row>
    <row r="78" spans="1:15" s="28" customFormat="1" hidden="1" x14ac:dyDescent="0.25">
      <c r="A78" s="20" t="s">
        <v>1</v>
      </c>
      <c r="B78" s="62" t="s">
        <v>199</v>
      </c>
      <c r="C78" s="63"/>
      <c r="D78" s="63"/>
      <c r="E78" s="64"/>
      <c r="F78" s="20"/>
      <c r="G78" s="20"/>
      <c r="H78" s="20"/>
      <c r="I78" s="20"/>
      <c r="J78" s="20"/>
      <c r="K78" s="20"/>
      <c r="L78" s="20"/>
      <c r="M78" s="20"/>
      <c r="N78" s="20"/>
      <c r="O78" s="21"/>
    </row>
    <row r="79" spans="1:15" s="38" customFormat="1" hidden="1" x14ac:dyDescent="0.25">
      <c r="A79" s="53" t="s">
        <v>13</v>
      </c>
      <c r="B79" s="68" t="s">
        <v>240</v>
      </c>
      <c r="C79" s="69"/>
      <c r="D79" s="69"/>
      <c r="E79" s="70"/>
      <c r="F79" s="53">
        <v>1</v>
      </c>
      <c r="G79" s="53"/>
      <c r="H79" s="53"/>
      <c r="I79" s="53"/>
      <c r="J79" s="53"/>
      <c r="K79" s="53"/>
      <c r="L79" s="53"/>
      <c r="M79" s="53"/>
      <c r="N79" s="53"/>
      <c r="O79" s="55">
        <v>2646.24</v>
      </c>
    </row>
    <row r="80" spans="1:15" s="38" customFormat="1" hidden="1" x14ac:dyDescent="0.25">
      <c r="A80" s="53" t="s">
        <v>13</v>
      </c>
      <c r="B80" s="68" t="s">
        <v>421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478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hidden="1" x14ac:dyDescent="0.25">
      <c r="A82" s="85" t="s">
        <v>27</v>
      </c>
      <c r="B82" s="86"/>
      <c r="C82" s="86"/>
      <c r="D82" s="86"/>
      <c r="E82" s="87"/>
      <c r="F82" s="13">
        <f>F77+F73+F69+F64+F58+F52+F48+F44+F40+F37+F32+F28+F17+F13</f>
        <v>37</v>
      </c>
      <c r="G82" s="13"/>
      <c r="H82" s="13"/>
      <c r="I82" s="13"/>
      <c r="J82" s="13">
        <f>J77+J69+J64+J58+J52+J48+J44+J40+J32+J28+J17+J13</f>
        <v>0</v>
      </c>
      <c r="K82" s="13">
        <f>K77+K69+K64+K58+K52+K48+K44+K40+K32+K28+K17+K13</f>
        <v>0</v>
      </c>
      <c r="L82" s="13">
        <f>L77+L69+L64+L58+L52+L48+L44+L40+L32+L28+L17+L13</f>
        <v>1</v>
      </c>
      <c r="M82" s="13">
        <f>M77+M69+M64+M58+M52+M48+M44+M40+M32+M28+M17+M13</f>
        <v>0</v>
      </c>
      <c r="N82" s="13">
        <f>N77+N69+N64+N58+N52+N48+N44+N40+N32+N28+N17+N13</f>
        <v>0</v>
      </c>
      <c r="O82" s="15">
        <f>O77+O73+O69+O64+O58+O52+O48+O44+O40+O37+O32+O28+O17+O13</f>
        <v>113446.758</v>
      </c>
    </row>
    <row r="83" spans="1:15" s="3" customFormat="1" hidden="1" x14ac:dyDescent="0.25">
      <c r="A83" s="88"/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9"/>
    </row>
    <row r="84" spans="1:15" hidden="1" x14ac:dyDescent="0.25">
      <c r="A84" s="81" t="s">
        <v>28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</row>
    <row r="85" spans="1:15" hidden="1" x14ac:dyDescent="0.25">
      <c r="A85" s="8"/>
      <c r="B85" s="7" t="s">
        <v>9</v>
      </c>
      <c r="C85" s="7"/>
      <c r="D85" s="8" t="s">
        <v>10</v>
      </c>
      <c r="E85" s="7" t="s">
        <v>29</v>
      </c>
      <c r="F85" s="9">
        <v>0</v>
      </c>
      <c r="G85" s="9"/>
      <c r="H85" s="9"/>
      <c r="I85" s="9"/>
      <c r="J85" s="9" t="s">
        <v>12</v>
      </c>
      <c r="K85" s="9" t="s">
        <v>12</v>
      </c>
      <c r="L85" s="9" t="s">
        <v>12</v>
      </c>
      <c r="M85" s="9" t="s">
        <v>12</v>
      </c>
      <c r="N85" s="9" t="s">
        <v>12</v>
      </c>
      <c r="O85" s="14"/>
    </row>
    <row r="86" spans="1:15" hidden="1" x14ac:dyDescent="0.25">
      <c r="A86" s="11"/>
      <c r="B86" s="10"/>
      <c r="C86" s="10"/>
      <c r="D86" s="11"/>
      <c r="E86" s="12" t="s">
        <v>27</v>
      </c>
      <c r="F86" s="13">
        <f>SUM(F85:F85)</f>
        <v>0</v>
      </c>
      <c r="G86" s="13"/>
      <c r="H86" s="13"/>
      <c r="I86" s="13"/>
      <c r="J86" s="13">
        <f t="shared" ref="J86:N86" si="15">SUM(J85:J85)</f>
        <v>0</v>
      </c>
      <c r="K86" s="13">
        <f t="shared" si="15"/>
        <v>0</v>
      </c>
      <c r="L86" s="13">
        <f t="shared" si="15"/>
        <v>0</v>
      </c>
      <c r="M86" s="13">
        <f t="shared" si="15"/>
        <v>0</v>
      </c>
      <c r="N86" s="13">
        <f t="shared" si="15"/>
        <v>0</v>
      </c>
      <c r="O86" s="13">
        <v>0</v>
      </c>
    </row>
    <row r="87" spans="1:15" s="3" customFormat="1" hidden="1" x14ac:dyDescent="0.25">
      <c r="A87" s="17"/>
      <c r="B87" s="22"/>
      <c r="C87" s="29"/>
      <c r="D87" s="23"/>
      <c r="E87" s="24"/>
      <c r="F87" s="25"/>
      <c r="G87" s="25"/>
      <c r="H87" s="25"/>
      <c r="I87" s="25"/>
      <c r="J87" s="25"/>
      <c r="K87" s="25"/>
      <c r="L87" s="25"/>
      <c r="M87" s="25"/>
      <c r="N87" s="25"/>
      <c r="O87" s="25"/>
    </row>
    <row r="88" spans="1:15" hidden="1" x14ac:dyDescent="0.25">
      <c r="A88" s="81" t="s">
        <v>30</v>
      </c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</row>
    <row r="89" spans="1:15" s="28" customFormat="1" hidden="1" x14ac:dyDescent="0.25">
      <c r="A89" s="39" t="s">
        <v>366</v>
      </c>
      <c r="B89" s="40" t="s">
        <v>9</v>
      </c>
      <c r="C89" s="40"/>
      <c r="D89" s="39" t="s">
        <v>10</v>
      </c>
      <c r="E89" s="40" t="s">
        <v>31</v>
      </c>
      <c r="F89" s="39">
        <f>SUM(F90:F95)</f>
        <v>5</v>
      </c>
      <c r="G89" s="39"/>
      <c r="H89" s="39"/>
      <c r="I89" s="39"/>
      <c r="J89" s="39">
        <f t="shared" ref="J89:N89" si="16">SUM(J90:J95)</f>
        <v>0</v>
      </c>
      <c r="K89" s="39">
        <f t="shared" si="16"/>
        <v>0</v>
      </c>
      <c r="L89" s="39">
        <f t="shared" si="16"/>
        <v>0</v>
      </c>
      <c r="M89" s="39">
        <f t="shared" si="16"/>
        <v>0</v>
      </c>
      <c r="N89" s="39">
        <f t="shared" si="16"/>
        <v>0</v>
      </c>
      <c r="O89" s="41">
        <f>SUM(O90:O95)</f>
        <v>13002.95</v>
      </c>
    </row>
    <row r="90" spans="1:15" s="28" customFormat="1" hidden="1" x14ac:dyDescent="0.25">
      <c r="A90" s="20" t="s">
        <v>1</v>
      </c>
      <c r="B90" s="62" t="s">
        <v>199</v>
      </c>
      <c r="C90" s="63"/>
      <c r="D90" s="63"/>
      <c r="E90" s="64"/>
      <c r="F90" s="20"/>
      <c r="G90" s="20"/>
      <c r="H90" s="20"/>
      <c r="I90" s="20"/>
      <c r="J90" s="20"/>
      <c r="K90" s="20"/>
      <c r="L90" s="20"/>
      <c r="M90" s="20"/>
      <c r="N90" s="20"/>
      <c r="O90" s="30"/>
    </row>
    <row r="91" spans="1:15" s="3" customFormat="1" hidden="1" x14ac:dyDescent="0.25">
      <c r="A91" s="19" t="s">
        <v>10</v>
      </c>
      <c r="B91" s="82" t="s">
        <v>216</v>
      </c>
      <c r="C91" s="83"/>
      <c r="D91" s="83"/>
      <c r="E91" s="84"/>
      <c r="F91" s="20">
        <v>1</v>
      </c>
      <c r="G91" s="20"/>
      <c r="H91" s="20"/>
      <c r="I91" s="20"/>
      <c r="J91" s="20"/>
      <c r="K91" s="20"/>
      <c r="L91" s="20"/>
      <c r="M91" s="20"/>
      <c r="N91" s="20"/>
      <c r="O91" s="30">
        <v>2600.59</v>
      </c>
    </row>
    <row r="92" spans="1:15" s="3" customFormat="1" hidden="1" x14ac:dyDescent="0.25">
      <c r="A92" s="19" t="s">
        <v>10</v>
      </c>
      <c r="B92" s="71" t="s">
        <v>214</v>
      </c>
      <c r="C92" s="72"/>
      <c r="D92" s="72"/>
      <c r="E92" s="73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215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423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82" t="s">
        <v>217</v>
      </c>
      <c r="C95" s="83"/>
      <c r="D95" s="83"/>
      <c r="E95" s="84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hidden="1" x14ac:dyDescent="0.25">
      <c r="A96" s="11"/>
      <c r="B96" s="10"/>
      <c r="C96" s="10"/>
      <c r="D96" s="11"/>
      <c r="E96" s="12" t="s">
        <v>27</v>
      </c>
      <c r="F96" s="13">
        <f>F89</f>
        <v>5</v>
      </c>
      <c r="G96" s="13"/>
      <c r="H96" s="13"/>
      <c r="I96" s="13"/>
      <c r="J96" s="13">
        <f t="shared" ref="J96:N96" si="17">J89</f>
        <v>0</v>
      </c>
      <c r="K96" s="13">
        <f t="shared" si="17"/>
        <v>0</v>
      </c>
      <c r="L96" s="13">
        <f t="shared" si="17"/>
        <v>0</v>
      </c>
      <c r="M96" s="13">
        <f t="shared" si="17"/>
        <v>0</v>
      </c>
      <c r="N96" s="13">
        <f t="shared" si="17"/>
        <v>0</v>
      </c>
      <c r="O96" s="15">
        <f>O89</f>
        <v>13002.95</v>
      </c>
    </row>
    <row r="97" spans="1:15" s="3" customFormat="1" hidden="1" x14ac:dyDescent="0.25">
      <c r="A97" s="23"/>
      <c r="B97" s="29"/>
      <c r="C97" s="29"/>
      <c r="D97" s="23"/>
      <c r="E97" s="24"/>
      <c r="F97" s="25"/>
      <c r="G97" s="25"/>
      <c r="H97" s="25"/>
      <c r="I97" s="25"/>
      <c r="J97" s="25"/>
      <c r="K97" s="25"/>
      <c r="L97" s="25"/>
      <c r="M97" s="25"/>
      <c r="N97" s="25"/>
      <c r="O97" s="25"/>
    </row>
    <row r="98" spans="1:15" hidden="1" x14ac:dyDescent="0.25">
      <c r="A98" s="90" t="s">
        <v>32</v>
      </c>
      <c r="B98" s="90"/>
      <c r="C98" s="90"/>
      <c r="D98" s="90"/>
      <c r="E98" s="90"/>
      <c r="F98" s="90"/>
      <c r="G98" s="90"/>
      <c r="H98" s="90"/>
      <c r="I98" s="90"/>
      <c r="J98" s="90"/>
      <c r="K98" s="90"/>
      <c r="L98" s="90"/>
      <c r="M98" s="90"/>
      <c r="N98" s="90"/>
      <c r="O98" s="90"/>
    </row>
    <row r="99" spans="1:15" s="28" customFormat="1" ht="24" hidden="1" x14ac:dyDescent="0.25">
      <c r="A99" s="39" t="s">
        <v>367</v>
      </c>
      <c r="B99" s="40" t="s">
        <v>9</v>
      </c>
      <c r="C99" s="40"/>
      <c r="D99" s="39" t="s">
        <v>10</v>
      </c>
      <c r="E99" s="40" t="s">
        <v>33</v>
      </c>
      <c r="F99" s="39">
        <f>SUM(F100:F104)</f>
        <v>4</v>
      </c>
      <c r="G99" s="39"/>
      <c r="H99" s="39"/>
      <c r="I99" s="39"/>
      <c r="J99" s="39">
        <f t="shared" ref="J99:N99" ca="1" si="18">SUM(J100:J105)</f>
        <v>0</v>
      </c>
      <c r="K99" s="39">
        <f t="shared" ca="1" si="18"/>
        <v>0</v>
      </c>
      <c r="L99" s="39">
        <f t="shared" ca="1" si="18"/>
        <v>0</v>
      </c>
      <c r="M99" s="39">
        <f t="shared" ca="1" si="18"/>
        <v>0</v>
      </c>
      <c r="N99" s="39">
        <f t="shared" ca="1" si="18"/>
        <v>0</v>
      </c>
      <c r="O99" s="41">
        <f>SUM(O100:O104)</f>
        <v>10402.36</v>
      </c>
    </row>
    <row r="100" spans="1:15" s="28" customFormat="1" hidden="1" x14ac:dyDescent="0.25">
      <c r="A100" s="20" t="s">
        <v>1</v>
      </c>
      <c r="B100" s="62" t="s">
        <v>199</v>
      </c>
      <c r="C100" s="63"/>
      <c r="D100" s="63"/>
      <c r="E100" s="64"/>
      <c r="F100" s="20"/>
      <c r="G100" s="20"/>
      <c r="H100" s="20"/>
      <c r="I100" s="20"/>
      <c r="J100" s="20"/>
      <c r="K100" s="20"/>
      <c r="L100" s="20"/>
      <c r="M100" s="20"/>
      <c r="N100" s="20"/>
      <c r="O100" s="30"/>
    </row>
    <row r="101" spans="1:15" s="3" customFormat="1" hidden="1" x14ac:dyDescent="0.25">
      <c r="A101" s="19" t="s">
        <v>10</v>
      </c>
      <c r="B101" s="71" t="s">
        <v>220</v>
      </c>
      <c r="C101" s="72"/>
      <c r="D101" s="72"/>
      <c r="E101" s="73"/>
      <c r="F101" s="20">
        <v>1</v>
      </c>
      <c r="G101" s="20"/>
      <c r="H101" s="20"/>
      <c r="I101" s="20"/>
      <c r="J101" s="20"/>
      <c r="K101" s="20"/>
      <c r="L101" s="20"/>
      <c r="M101" s="20"/>
      <c r="N101" s="20"/>
      <c r="O101" s="30">
        <v>2600.59</v>
      </c>
    </row>
    <row r="102" spans="1:15" s="3" customFormat="1" hidden="1" x14ac:dyDescent="0.25">
      <c r="A102" s="19" t="s">
        <v>10</v>
      </c>
      <c r="B102" s="71" t="s">
        <v>221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219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218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hidden="1" x14ac:dyDescent="0.25">
      <c r="A105" s="11"/>
      <c r="B105" s="10"/>
      <c r="C105" s="10"/>
      <c r="D105" s="11"/>
      <c r="E105" s="12" t="s">
        <v>27</v>
      </c>
      <c r="F105" s="13">
        <f t="shared" ref="F105:O105" si="19">F99</f>
        <v>4</v>
      </c>
      <c r="G105" s="13"/>
      <c r="H105" s="13"/>
      <c r="I105" s="13"/>
      <c r="J105" s="13">
        <f t="shared" ca="1" si="19"/>
        <v>0</v>
      </c>
      <c r="K105" s="13">
        <f t="shared" ca="1" si="19"/>
        <v>0</v>
      </c>
      <c r="L105" s="13">
        <f t="shared" ca="1" si="19"/>
        <v>0</v>
      </c>
      <c r="M105" s="13">
        <f t="shared" ca="1" si="19"/>
        <v>0</v>
      </c>
      <c r="N105" s="13">
        <f t="shared" ca="1" si="19"/>
        <v>0</v>
      </c>
      <c r="O105" s="15">
        <f t="shared" si="19"/>
        <v>10402.36</v>
      </c>
    </row>
    <row r="106" spans="1:15" s="3" customFormat="1" hidden="1" x14ac:dyDescent="0.25">
      <c r="A106" s="23"/>
      <c r="B106" s="29"/>
      <c r="C106" s="29"/>
      <c r="D106" s="23"/>
      <c r="E106" s="24"/>
      <c r="F106" s="25"/>
      <c r="G106" s="25"/>
      <c r="H106" s="25"/>
      <c r="I106" s="25"/>
      <c r="J106" s="25"/>
      <c r="K106" s="25"/>
      <c r="L106" s="25"/>
      <c r="M106" s="25"/>
      <c r="N106" s="25"/>
      <c r="O106" s="25"/>
    </row>
    <row r="107" spans="1:15" hidden="1" x14ac:dyDescent="0.25">
      <c r="A107" s="90" t="s">
        <v>34</v>
      </c>
      <c r="B107" s="90"/>
      <c r="C107" s="90"/>
      <c r="D107" s="90"/>
      <c r="E107" s="90"/>
      <c r="F107" s="90"/>
      <c r="G107" s="90"/>
      <c r="H107" s="90"/>
      <c r="I107" s="90"/>
      <c r="J107" s="90"/>
      <c r="K107" s="90"/>
      <c r="L107" s="90"/>
      <c r="M107" s="90"/>
      <c r="N107" s="90"/>
      <c r="O107" s="90"/>
    </row>
    <row r="108" spans="1:15" s="28" customFormat="1" hidden="1" x14ac:dyDescent="0.25">
      <c r="A108" s="39" t="s">
        <v>368</v>
      </c>
      <c r="B108" s="40" t="s">
        <v>9</v>
      </c>
      <c r="C108" s="40"/>
      <c r="D108" s="39" t="s">
        <v>10</v>
      </c>
      <c r="E108" s="40" t="s">
        <v>35</v>
      </c>
      <c r="F108" s="39">
        <f>SUM(F109:F113)</f>
        <v>4</v>
      </c>
      <c r="G108" s="39"/>
      <c r="H108" s="39"/>
      <c r="I108" s="39"/>
      <c r="J108" s="39">
        <f t="shared" ref="J108:N108" ca="1" si="20">SUM(J109:J114)</f>
        <v>0</v>
      </c>
      <c r="K108" s="39">
        <f t="shared" ca="1" si="20"/>
        <v>0</v>
      </c>
      <c r="L108" s="39">
        <f t="shared" ca="1" si="20"/>
        <v>0</v>
      </c>
      <c r="M108" s="39">
        <f t="shared" ca="1" si="20"/>
        <v>0</v>
      </c>
      <c r="N108" s="39" t="e">
        <f t="shared" ca="1" si="20"/>
        <v>#NUM!</v>
      </c>
      <c r="O108" s="41">
        <f>SUM(O109:O113)</f>
        <v>13002.95</v>
      </c>
    </row>
    <row r="109" spans="1:15" s="28" customFormat="1" hidden="1" x14ac:dyDescent="0.25">
      <c r="A109" s="20" t="s">
        <v>1</v>
      </c>
      <c r="B109" s="62" t="s">
        <v>199</v>
      </c>
      <c r="C109" s="63"/>
      <c r="D109" s="63"/>
      <c r="E109" s="64"/>
      <c r="F109" s="20"/>
      <c r="G109" s="20"/>
      <c r="H109" s="20"/>
      <c r="I109" s="20"/>
      <c r="J109" s="20"/>
      <c r="K109" s="20"/>
      <c r="L109" s="20"/>
      <c r="M109" s="20"/>
      <c r="N109" s="20"/>
      <c r="O109" s="30">
        <v>2600.59</v>
      </c>
    </row>
    <row r="110" spans="1:15" s="3" customFormat="1" hidden="1" x14ac:dyDescent="0.25">
      <c r="A110" s="19" t="s">
        <v>10</v>
      </c>
      <c r="B110" s="71" t="s">
        <v>282</v>
      </c>
      <c r="C110" s="72"/>
      <c r="D110" s="72"/>
      <c r="E110" s="73"/>
      <c r="F110" s="20">
        <v>1</v>
      </c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281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283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280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28" customFormat="1" hidden="1" x14ac:dyDescent="0.25">
      <c r="A114" s="39" t="s">
        <v>369</v>
      </c>
      <c r="B114" s="40" t="s">
        <v>186</v>
      </c>
      <c r="C114" s="40"/>
      <c r="D114" s="39" t="s">
        <v>10</v>
      </c>
      <c r="E114" s="40" t="s">
        <v>187</v>
      </c>
      <c r="F114" s="39">
        <f>SUM(F115:F119)</f>
        <v>4</v>
      </c>
      <c r="G114" s="39"/>
      <c r="H114" s="39"/>
      <c r="I114" s="39"/>
      <c r="J114" s="39">
        <f t="shared" ref="J114:N114" ca="1" si="21">SUM(J115:J120)</f>
        <v>0</v>
      </c>
      <c r="K114" s="39">
        <f t="shared" ca="1" si="21"/>
        <v>0</v>
      </c>
      <c r="L114" s="39">
        <f t="shared" ca="1" si="21"/>
        <v>0</v>
      </c>
      <c r="M114" s="39">
        <f t="shared" ca="1" si="21"/>
        <v>0</v>
      </c>
      <c r="N114" s="39" t="e">
        <f t="shared" ca="1" si="21"/>
        <v>#NUM!</v>
      </c>
      <c r="O114" s="41">
        <f>SUM(O115:O119)</f>
        <v>10402.36</v>
      </c>
    </row>
    <row r="115" spans="1:15" s="28" customFormat="1" hidden="1" x14ac:dyDescent="0.25">
      <c r="A115" s="20" t="s">
        <v>1</v>
      </c>
      <c r="B115" s="62" t="s">
        <v>199</v>
      </c>
      <c r="C115" s="63"/>
      <c r="D115" s="63"/>
      <c r="E115" s="64"/>
      <c r="F115" s="20"/>
      <c r="G115" s="20"/>
      <c r="H115" s="20"/>
      <c r="I115" s="20"/>
      <c r="J115" s="20"/>
      <c r="K115" s="20"/>
      <c r="L115" s="20"/>
      <c r="M115" s="20"/>
      <c r="N115" s="20"/>
      <c r="O115" s="30"/>
    </row>
    <row r="116" spans="1:15" s="3" customFormat="1" hidden="1" x14ac:dyDescent="0.25">
      <c r="A116" s="19" t="s">
        <v>10</v>
      </c>
      <c r="B116" s="71" t="s">
        <v>289</v>
      </c>
      <c r="C116" s="72"/>
      <c r="D116" s="72"/>
      <c r="E116" s="73"/>
      <c r="F116" s="20">
        <v>1</v>
      </c>
      <c r="G116" s="20"/>
      <c r="H116" s="20"/>
      <c r="I116" s="20"/>
      <c r="J116" s="20"/>
      <c r="K116" s="20"/>
      <c r="L116" s="20"/>
      <c r="M116" s="20"/>
      <c r="N116" s="20"/>
      <c r="O116" s="30">
        <v>2600.59</v>
      </c>
    </row>
    <row r="117" spans="1:15" s="3" customFormat="1" hidden="1" x14ac:dyDescent="0.25">
      <c r="A117" s="19" t="s">
        <v>10</v>
      </c>
      <c r="B117" s="71" t="s">
        <v>291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292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290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hidden="1" x14ac:dyDescent="0.25">
      <c r="A120" s="11"/>
      <c r="B120" s="10"/>
      <c r="C120" s="10"/>
      <c r="D120" s="11"/>
      <c r="E120" s="12" t="s">
        <v>27</v>
      </c>
      <c r="F120" s="13">
        <f>F114+F108</f>
        <v>8</v>
      </c>
      <c r="G120" s="13"/>
      <c r="H120" s="13"/>
      <c r="I120" s="13"/>
      <c r="J120" s="13">
        <f ca="1">J114+J108</f>
        <v>0</v>
      </c>
      <c r="K120" s="13">
        <f ca="1">K114+K108</f>
        <v>0</v>
      </c>
      <c r="L120" s="13">
        <f ca="1">L114+L108</f>
        <v>0</v>
      </c>
      <c r="M120" s="13">
        <f ca="1">M114+M108</f>
        <v>0</v>
      </c>
      <c r="N120" s="13" t="e">
        <f t="shared" ref="N120" ca="1" si="22">N114+N108</f>
        <v>#NUM!</v>
      </c>
      <c r="O120" s="32">
        <f>O114+O108</f>
        <v>23405.31</v>
      </c>
    </row>
    <row r="121" spans="1:15" s="3" customFormat="1" hidden="1" x14ac:dyDescent="0.25">
      <c r="A121" s="23"/>
      <c r="B121" s="29"/>
      <c r="C121" s="29"/>
      <c r="D121" s="23"/>
      <c r="E121" s="24"/>
      <c r="F121" s="25"/>
      <c r="G121" s="25"/>
      <c r="H121" s="25"/>
      <c r="I121" s="25"/>
      <c r="J121" s="25"/>
      <c r="K121" s="25"/>
      <c r="L121" s="25"/>
      <c r="M121" s="25"/>
      <c r="N121" s="25"/>
      <c r="O121" s="25"/>
    </row>
    <row r="122" spans="1:15" hidden="1" x14ac:dyDescent="0.25">
      <c r="A122" s="90" t="s">
        <v>36</v>
      </c>
      <c r="B122" s="90"/>
      <c r="C122" s="90"/>
      <c r="D122" s="90"/>
      <c r="E122" s="90"/>
      <c r="F122" s="90"/>
      <c r="G122" s="90"/>
      <c r="H122" s="90"/>
      <c r="I122" s="90"/>
      <c r="J122" s="90"/>
      <c r="K122" s="90"/>
      <c r="L122" s="90"/>
      <c r="M122" s="90"/>
      <c r="N122" s="90"/>
      <c r="O122" s="90"/>
    </row>
    <row r="123" spans="1:15" s="28" customFormat="1" hidden="1" x14ac:dyDescent="0.25">
      <c r="A123" s="39" t="s">
        <v>370</v>
      </c>
      <c r="B123" s="40" t="s">
        <v>37</v>
      </c>
      <c r="C123" s="40"/>
      <c r="D123" s="39" t="s">
        <v>10</v>
      </c>
      <c r="E123" s="40" t="s">
        <v>38</v>
      </c>
      <c r="F123" s="39">
        <f>SUM(F124:F128)</f>
        <v>4</v>
      </c>
      <c r="G123" s="39"/>
      <c r="H123" s="39"/>
      <c r="I123" s="39"/>
      <c r="J123" s="39">
        <f t="shared" ref="J123:K123" si="23">SUM(J124:J129)</f>
        <v>0</v>
      </c>
      <c r="K123" s="39">
        <f t="shared" si="23"/>
        <v>0</v>
      </c>
      <c r="L123" s="39">
        <f>SUM(L124:L129)</f>
        <v>0</v>
      </c>
      <c r="M123" s="39">
        <f t="shared" ref="M123:N123" si="24">SUM(M124:M129)</f>
        <v>0</v>
      </c>
      <c r="N123" s="39">
        <f t="shared" si="24"/>
        <v>0</v>
      </c>
      <c r="O123" s="41">
        <f>SUM(O124:O128)</f>
        <v>10402.36</v>
      </c>
    </row>
    <row r="124" spans="1:15" s="3" customFormat="1" hidden="1" x14ac:dyDescent="0.25">
      <c r="A124" s="20" t="s">
        <v>1</v>
      </c>
      <c r="B124" s="62" t="s">
        <v>199</v>
      </c>
      <c r="C124" s="63"/>
      <c r="D124" s="63"/>
      <c r="E124" s="64"/>
      <c r="F124" s="20"/>
      <c r="G124" s="20"/>
      <c r="H124" s="20"/>
      <c r="I124" s="20"/>
      <c r="J124" s="20"/>
      <c r="K124" s="20"/>
      <c r="L124" s="20"/>
      <c r="M124" s="20"/>
      <c r="N124" s="20"/>
      <c r="O124" s="21"/>
    </row>
    <row r="125" spans="1:15" s="3" customFormat="1" hidden="1" x14ac:dyDescent="0.25">
      <c r="A125" s="19" t="s">
        <v>10</v>
      </c>
      <c r="B125" s="71" t="s">
        <v>310</v>
      </c>
      <c r="C125" s="72"/>
      <c r="D125" s="72"/>
      <c r="E125" s="73"/>
      <c r="F125" s="20">
        <v>1</v>
      </c>
      <c r="G125" s="20"/>
      <c r="H125" s="20"/>
      <c r="I125" s="20"/>
      <c r="J125" s="20"/>
      <c r="K125" s="20"/>
      <c r="L125" s="20"/>
      <c r="M125" s="20"/>
      <c r="N125" s="20"/>
      <c r="O125" s="30">
        <v>2600.59</v>
      </c>
    </row>
    <row r="126" spans="1:15" s="3" customFormat="1" hidden="1" x14ac:dyDescent="0.25">
      <c r="A126" s="19" t="s">
        <v>10</v>
      </c>
      <c r="B126" s="71" t="s">
        <v>308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307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309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28" customFormat="1" hidden="1" x14ac:dyDescent="0.25">
      <c r="A129" s="39" t="s">
        <v>371</v>
      </c>
      <c r="B129" s="40" t="s">
        <v>9</v>
      </c>
      <c r="C129" s="40"/>
      <c r="D129" s="39" t="s">
        <v>10</v>
      </c>
      <c r="E129" s="40" t="s">
        <v>39</v>
      </c>
      <c r="F129" s="39">
        <f>SUM(F130:F135)</f>
        <v>5</v>
      </c>
      <c r="G129" s="39"/>
      <c r="H129" s="39"/>
      <c r="I129" s="39"/>
      <c r="J129" s="39">
        <f t="shared" ref="J129:N129" si="25">SUM(J130:J135)</f>
        <v>0</v>
      </c>
      <c r="K129" s="39">
        <f t="shared" si="25"/>
        <v>0</v>
      </c>
      <c r="L129" s="39">
        <f t="shared" si="25"/>
        <v>0</v>
      </c>
      <c r="M129" s="39">
        <f t="shared" si="25"/>
        <v>0</v>
      </c>
      <c r="N129" s="39">
        <f t="shared" si="25"/>
        <v>0</v>
      </c>
      <c r="O129" s="41">
        <f>SUM(O130:O135)</f>
        <v>13002.95</v>
      </c>
    </row>
    <row r="130" spans="1:15" s="3" customFormat="1" hidden="1" x14ac:dyDescent="0.25">
      <c r="A130" s="20" t="s">
        <v>1</v>
      </c>
      <c r="B130" s="62" t="s">
        <v>199</v>
      </c>
      <c r="C130" s="63"/>
      <c r="D130" s="63"/>
      <c r="E130" s="64"/>
      <c r="F130" s="20"/>
      <c r="G130" s="20"/>
      <c r="H130" s="20"/>
      <c r="I130" s="20"/>
      <c r="J130" s="20"/>
      <c r="K130" s="20"/>
      <c r="L130" s="20"/>
      <c r="M130" s="20"/>
      <c r="N130" s="20"/>
      <c r="O130" s="21"/>
    </row>
    <row r="131" spans="1:15" s="3" customFormat="1" hidden="1" x14ac:dyDescent="0.25">
      <c r="A131" s="19" t="s">
        <v>10</v>
      </c>
      <c r="B131" s="71" t="s">
        <v>424</v>
      </c>
      <c r="C131" s="72"/>
      <c r="D131" s="72"/>
      <c r="E131" s="73"/>
      <c r="F131" s="20">
        <v>1</v>
      </c>
      <c r="G131" s="20"/>
      <c r="H131" s="20"/>
      <c r="I131" s="20"/>
      <c r="J131" s="20"/>
      <c r="K131" s="20"/>
      <c r="L131" s="20"/>
      <c r="M131" s="20"/>
      <c r="N131" s="20"/>
      <c r="O131" s="30">
        <v>2600.59</v>
      </c>
    </row>
    <row r="132" spans="1:15" s="3" customFormat="1" hidden="1" x14ac:dyDescent="0.25">
      <c r="A132" s="19" t="s">
        <v>10</v>
      </c>
      <c r="B132" s="71" t="s">
        <v>273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272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274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275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28" customFormat="1" hidden="1" x14ac:dyDescent="0.25">
      <c r="A136" s="39" t="s">
        <v>372</v>
      </c>
      <c r="B136" s="40" t="s">
        <v>454</v>
      </c>
      <c r="C136" s="40"/>
      <c r="D136" s="39" t="s">
        <v>10</v>
      </c>
      <c r="E136" s="40" t="s">
        <v>40</v>
      </c>
      <c r="F136" s="39">
        <f>SUM(F137:F152)</f>
        <v>14</v>
      </c>
      <c r="G136" s="39"/>
      <c r="H136" s="39"/>
      <c r="I136" s="39"/>
      <c r="J136" s="39">
        <f t="shared" ref="J136:K136" si="26">SUM(J137:J142)</f>
        <v>0</v>
      </c>
      <c r="K136" s="39">
        <f t="shared" si="26"/>
        <v>0</v>
      </c>
      <c r="L136" s="39">
        <f>SUM(L137:L142)</f>
        <v>1</v>
      </c>
      <c r="M136" s="39">
        <f t="shared" ref="M136:N136" si="27">SUM(M137:M142)</f>
        <v>0</v>
      </c>
      <c r="N136" s="39">
        <f t="shared" si="27"/>
        <v>0</v>
      </c>
      <c r="O136" s="41">
        <f>SUM(O137:O159)</f>
        <v>40203.279999999999</v>
      </c>
    </row>
    <row r="137" spans="1:15" s="3" customFormat="1" hidden="1" x14ac:dyDescent="0.25">
      <c r="A137" s="20" t="s">
        <v>1</v>
      </c>
      <c r="B137" s="62" t="s">
        <v>199</v>
      </c>
      <c r="C137" s="63"/>
      <c r="D137" s="63"/>
      <c r="E137" s="64"/>
      <c r="F137" s="20"/>
      <c r="G137" s="20"/>
      <c r="H137" s="20"/>
      <c r="I137" s="20"/>
      <c r="J137" s="20"/>
      <c r="K137" s="20"/>
      <c r="L137" s="20"/>
      <c r="M137" s="20"/>
      <c r="N137" s="20"/>
      <c r="O137" s="21"/>
    </row>
    <row r="138" spans="1:15" s="3" customFormat="1" hidden="1" x14ac:dyDescent="0.25">
      <c r="A138" s="19" t="s">
        <v>10</v>
      </c>
      <c r="B138" s="82" t="s">
        <v>236</v>
      </c>
      <c r="C138" s="83"/>
      <c r="D138" s="83"/>
      <c r="E138" s="84"/>
      <c r="F138" s="20">
        <v>1</v>
      </c>
      <c r="G138" s="20"/>
      <c r="H138" s="20"/>
      <c r="I138" s="20"/>
      <c r="J138" s="20"/>
      <c r="K138" s="20"/>
      <c r="L138" s="20"/>
      <c r="M138" s="20"/>
      <c r="N138" s="20"/>
      <c r="O138" s="30">
        <v>2600.59</v>
      </c>
    </row>
    <row r="139" spans="1:15" s="3" customFormat="1" hidden="1" x14ac:dyDescent="0.25">
      <c r="A139" s="19" t="s">
        <v>10</v>
      </c>
      <c r="B139" s="71" t="s">
        <v>226</v>
      </c>
      <c r="C139" s="72"/>
      <c r="D139" s="72"/>
      <c r="E139" s="73"/>
      <c r="F139" s="20">
        <v>0</v>
      </c>
      <c r="G139" s="20"/>
      <c r="H139" s="20"/>
      <c r="I139" s="20"/>
      <c r="J139" s="20"/>
      <c r="K139" s="20"/>
      <c r="L139" s="20">
        <v>1</v>
      </c>
      <c r="M139" s="20"/>
      <c r="N139" s="20"/>
      <c r="O139" s="30">
        <v>3795.02</v>
      </c>
    </row>
    <row r="140" spans="1:15" s="3" customFormat="1" hidden="1" x14ac:dyDescent="0.25">
      <c r="A140" s="19" t="s">
        <v>10</v>
      </c>
      <c r="B140" s="71" t="s">
        <v>227</v>
      </c>
      <c r="C140" s="72"/>
      <c r="D140" s="72"/>
      <c r="E140" s="73"/>
      <c r="F140" s="20">
        <v>1</v>
      </c>
      <c r="G140" s="20"/>
      <c r="H140" s="20"/>
      <c r="I140" s="20"/>
      <c r="J140" s="20"/>
      <c r="K140" s="20"/>
      <c r="L140" s="20"/>
      <c r="M140" s="20"/>
      <c r="N140" s="20"/>
      <c r="O140" s="30">
        <v>2600.59</v>
      </c>
    </row>
    <row r="141" spans="1:15" s="3" customFormat="1" hidden="1" x14ac:dyDescent="0.25">
      <c r="A141" s="19" t="s">
        <v>10</v>
      </c>
      <c r="B141" s="71" t="s">
        <v>228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237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229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230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231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232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82" t="s">
        <v>234</v>
      </c>
      <c r="C147" s="83"/>
      <c r="D147" s="83"/>
      <c r="E147" s="84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71" t="s">
        <v>233</v>
      </c>
      <c r="C148" s="72"/>
      <c r="D148" s="72"/>
      <c r="E148" s="73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235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223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225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224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/>
      <c r="B153" s="18" t="s">
        <v>41</v>
      </c>
      <c r="C153" s="18"/>
      <c r="D153" s="19" t="s">
        <v>10</v>
      </c>
      <c r="E153" s="18" t="s">
        <v>42</v>
      </c>
      <c r="F153" s="20"/>
      <c r="G153" s="20"/>
      <c r="H153" s="20"/>
      <c r="I153" s="20"/>
      <c r="J153" s="20" t="s">
        <v>12</v>
      </c>
      <c r="K153" s="20" t="s">
        <v>12</v>
      </c>
      <c r="L153" s="20" t="s">
        <v>12</v>
      </c>
      <c r="M153" s="20" t="s">
        <v>12</v>
      </c>
      <c r="N153" s="20" t="s">
        <v>12</v>
      </c>
      <c r="O153" s="21"/>
    </row>
    <row r="154" spans="1:15" s="3" customFormat="1" hidden="1" x14ac:dyDescent="0.25">
      <c r="A154" s="19"/>
      <c r="B154" s="18" t="s">
        <v>43</v>
      </c>
      <c r="C154" s="18"/>
      <c r="D154" s="19" t="s">
        <v>10</v>
      </c>
      <c r="E154" s="18" t="s">
        <v>44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45</v>
      </c>
      <c r="C155" s="18"/>
      <c r="D155" s="19" t="s">
        <v>10</v>
      </c>
      <c r="E155" s="18" t="s">
        <v>46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47</v>
      </c>
      <c r="C156" s="18"/>
      <c r="D156" s="19" t="s">
        <v>10</v>
      </c>
      <c r="E156" s="18" t="s">
        <v>48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49</v>
      </c>
      <c r="C157" s="18"/>
      <c r="D157" s="19" t="s">
        <v>10</v>
      </c>
      <c r="E157" s="18" t="s">
        <v>50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51</v>
      </c>
      <c r="C158" s="18"/>
      <c r="D158" s="19" t="s">
        <v>10</v>
      </c>
      <c r="E158" s="18" t="s">
        <v>52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53</v>
      </c>
      <c r="C159" s="18"/>
      <c r="D159" s="19" t="s">
        <v>10</v>
      </c>
      <c r="E159" s="18" t="s">
        <v>54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28" customFormat="1" hidden="1" x14ac:dyDescent="0.25">
      <c r="A160" s="39" t="s">
        <v>373</v>
      </c>
      <c r="B160" s="40" t="s">
        <v>55</v>
      </c>
      <c r="C160" s="40"/>
      <c r="D160" s="39" t="s">
        <v>10</v>
      </c>
      <c r="E160" s="40" t="s">
        <v>56</v>
      </c>
      <c r="F160" s="39">
        <f>SUM(F161:F162)</f>
        <v>1</v>
      </c>
      <c r="G160" s="39"/>
      <c r="H160" s="39"/>
      <c r="I160" s="39"/>
      <c r="J160" s="39">
        <f t="shared" ref="J160:K160" si="28">SUM(J161:J166)</f>
        <v>0</v>
      </c>
      <c r="K160" s="39">
        <f t="shared" si="28"/>
        <v>0</v>
      </c>
      <c r="L160" s="39">
        <f>SUM(L161:L162)</f>
        <v>0</v>
      </c>
      <c r="M160" s="39">
        <f t="shared" ref="M160:N160" si="29">SUM(M161:M166)</f>
        <v>0</v>
      </c>
      <c r="N160" s="39">
        <f t="shared" si="29"/>
        <v>0</v>
      </c>
      <c r="O160" s="41">
        <f>SUM(O161:O162)</f>
        <v>2600.59</v>
      </c>
    </row>
    <row r="161" spans="1:15" s="3" customFormat="1" hidden="1" x14ac:dyDescent="0.25">
      <c r="A161" s="20" t="s">
        <v>1</v>
      </c>
      <c r="B161" s="62" t="s">
        <v>199</v>
      </c>
      <c r="C161" s="63"/>
      <c r="D161" s="63"/>
      <c r="E161" s="64"/>
      <c r="F161" s="20"/>
      <c r="G161" s="20"/>
      <c r="H161" s="20"/>
      <c r="I161" s="20"/>
      <c r="J161" s="20"/>
      <c r="K161" s="20"/>
      <c r="L161" s="20"/>
      <c r="M161" s="20"/>
      <c r="N161" s="20"/>
      <c r="O161" s="21"/>
    </row>
    <row r="162" spans="1:15" s="3" customFormat="1" hidden="1" x14ac:dyDescent="0.25">
      <c r="A162" s="19" t="s">
        <v>10</v>
      </c>
      <c r="B162" s="71" t="s">
        <v>270</v>
      </c>
      <c r="C162" s="72"/>
      <c r="D162" s="72"/>
      <c r="E162" s="73"/>
      <c r="F162" s="20">
        <v>1</v>
      </c>
      <c r="G162" s="20"/>
      <c r="H162" s="20"/>
      <c r="I162" s="20"/>
      <c r="J162" s="20"/>
      <c r="K162" s="20"/>
      <c r="L162" s="20"/>
      <c r="M162" s="20"/>
      <c r="N162" s="20"/>
      <c r="O162" s="30">
        <v>2600.59</v>
      </c>
    </row>
    <row r="163" spans="1:15" s="28" customFormat="1" hidden="1" x14ac:dyDescent="0.25">
      <c r="A163" s="39" t="s">
        <v>374</v>
      </c>
      <c r="B163" s="40" t="s">
        <v>57</v>
      </c>
      <c r="C163" s="40"/>
      <c r="D163" s="39" t="s">
        <v>10</v>
      </c>
      <c r="E163" s="40" t="s">
        <v>58</v>
      </c>
      <c r="F163" s="39">
        <f>SUM(F164:F166)</f>
        <v>1</v>
      </c>
      <c r="G163" s="39"/>
      <c r="H163" s="39"/>
      <c r="I163" s="39"/>
      <c r="J163" s="39">
        <f>SUM(J164:J169)</f>
        <v>0</v>
      </c>
      <c r="K163" s="39">
        <f>SUM(K164:K169)</f>
        <v>0</v>
      </c>
      <c r="L163" s="39">
        <f>SUM(L164:L166)</f>
        <v>0</v>
      </c>
      <c r="M163" s="39">
        <f>SUM(M164:M169)</f>
        <v>0</v>
      </c>
      <c r="N163" s="39">
        <f>SUM(N164:N169)</f>
        <v>0</v>
      </c>
      <c r="O163" s="41">
        <f>SUM(O164:O166)</f>
        <v>2600.59</v>
      </c>
    </row>
    <row r="164" spans="1:15" s="3" customFormat="1" hidden="1" x14ac:dyDescent="0.25">
      <c r="A164" s="20" t="s">
        <v>1</v>
      </c>
      <c r="B164" s="62" t="s">
        <v>199</v>
      </c>
      <c r="C164" s="63"/>
      <c r="D164" s="63"/>
      <c r="E164" s="64"/>
      <c r="F164" s="20"/>
      <c r="G164" s="20"/>
      <c r="H164" s="20"/>
      <c r="I164" s="20"/>
      <c r="J164" s="20"/>
      <c r="K164" s="20"/>
      <c r="L164" s="20"/>
      <c r="M164" s="20"/>
      <c r="N164" s="20"/>
      <c r="O164" s="21"/>
    </row>
    <row r="165" spans="1:15" s="3" customFormat="1" hidden="1" x14ac:dyDescent="0.25">
      <c r="A165" s="19" t="s">
        <v>10</v>
      </c>
      <c r="B165" s="71" t="s">
        <v>321</v>
      </c>
      <c r="C165" s="72"/>
      <c r="D165" s="72"/>
      <c r="E165" s="73"/>
      <c r="F165" s="20">
        <v>1</v>
      </c>
      <c r="G165" s="20"/>
      <c r="H165" s="20"/>
      <c r="I165" s="20"/>
      <c r="J165" s="20"/>
      <c r="K165" s="20"/>
      <c r="L165" s="20"/>
      <c r="M165" s="20"/>
      <c r="N165" s="20"/>
      <c r="O165" s="30">
        <v>2600.59</v>
      </c>
    </row>
    <row r="166" spans="1:15" s="3" customFormat="1" hidden="1" x14ac:dyDescent="0.25">
      <c r="A166" s="19"/>
      <c r="B166" s="31" t="s">
        <v>208</v>
      </c>
      <c r="C166" s="31"/>
      <c r="D166" s="31" t="s">
        <v>208</v>
      </c>
      <c r="E166" s="31" t="s">
        <v>208</v>
      </c>
      <c r="F166" s="20"/>
      <c r="G166" s="20"/>
      <c r="H166" s="20"/>
      <c r="I166" s="20"/>
      <c r="J166" s="20" t="s">
        <v>12</v>
      </c>
      <c r="K166" s="20" t="s">
        <v>12</v>
      </c>
      <c r="L166" s="20"/>
      <c r="M166" s="20" t="s">
        <v>12</v>
      </c>
      <c r="N166" s="20" t="s">
        <v>12</v>
      </c>
      <c r="O166" s="21"/>
    </row>
    <row r="167" spans="1:15" s="28" customFormat="1" hidden="1" x14ac:dyDescent="0.25">
      <c r="A167" s="39" t="s">
        <v>375</v>
      </c>
      <c r="B167" s="40" t="s">
        <v>59</v>
      </c>
      <c r="C167" s="40"/>
      <c r="D167" s="39" t="s">
        <v>13</v>
      </c>
      <c r="E167" s="40" t="s">
        <v>60</v>
      </c>
      <c r="F167" s="39">
        <f>SUM(F168:F183)</f>
        <v>14</v>
      </c>
      <c r="G167" s="39"/>
      <c r="H167" s="39"/>
      <c r="I167" s="39"/>
      <c r="J167" s="39">
        <f t="shared" ref="J167:K167" si="30">SUM(J168:J174)</f>
        <v>0</v>
      </c>
      <c r="K167" s="39">
        <f t="shared" si="30"/>
        <v>0</v>
      </c>
      <c r="L167" s="39">
        <f>SUM(L168:L183)</f>
        <v>1</v>
      </c>
      <c r="M167" s="39">
        <f t="shared" ref="M167:N167" si="31">SUM(M168:M174)</f>
        <v>0</v>
      </c>
      <c r="N167" s="39">
        <f t="shared" si="31"/>
        <v>0</v>
      </c>
      <c r="O167" s="41">
        <f>SUM(O168:O183)</f>
        <v>40842.379999999983</v>
      </c>
    </row>
    <row r="168" spans="1:15" s="28" customFormat="1" hidden="1" x14ac:dyDescent="0.25">
      <c r="A168" s="20" t="s">
        <v>1</v>
      </c>
      <c r="B168" s="62" t="s">
        <v>199</v>
      </c>
      <c r="C168" s="63"/>
      <c r="D168" s="63"/>
      <c r="E168" s="64"/>
      <c r="F168" s="20"/>
      <c r="G168" s="20"/>
      <c r="H168" s="20"/>
      <c r="I168" s="20"/>
      <c r="J168" s="20"/>
      <c r="K168" s="20"/>
      <c r="L168" s="20"/>
      <c r="M168" s="20"/>
      <c r="N168" s="20"/>
      <c r="O168" s="21"/>
    </row>
    <row r="169" spans="1:15" s="3" customFormat="1" hidden="1" x14ac:dyDescent="0.25">
      <c r="A169" s="19" t="s">
        <v>13</v>
      </c>
      <c r="B169" s="78" t="s">
        <v>326</v>
      </c>
      <c r="C169" s="79"/>
      <c r="D169" s="79"/>
      <c r="E169" s="80"/>
      <c r="F169" s="20">
        <v>1</v>
      </c>
      <c r="G169" s="20"/>
      <c r="H169" s="20"/>
      <c r="I169" s="20"/>
      <c r="J169" s="20"/>
      <c r="K169" s="20"/>
      <c r="L169" s="20"/>
      <c r="M169" s="20"/>
      <c r="N169" s="20"/>
      <c r="O169" s="30">
        <v>2646.24</v>
      </c>
    </row>
    <row r="170" spans="1:15" s="3" customFormat="1" hidden="1" x14ac:dyDescent="0.25">
      <c r="A170" s="19" t="s">
        <v>13</v>
      </c>
      <c r="B170" s="71" t="s">
        <v>324</v>
      </c>
      <c r="C170" s="72"/>
      <c r="D170" s="72"/>
      <c r="E170" s="73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331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327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325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328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323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330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425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428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426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332</v>
      </c>
      <c r="C180" s="72"/>
      <c r="D180" s="72"/>
      <c r="E180" s="73"/>
      <c r="F180" s="20">
        <v>0</v>
      </c>
      <c r="G180" s="20"/>
      <c r="H180" s="20"/>
      <c r="I180" s="20"/>
      <c r="J180" s="20"/>
      <c r="K180" s="20"/>
      <c r="L180" s="20">
        <v>1</v>
      </c>
      <c r="M180" s="20"/>
      <c r="N180" s="20"/>
      <c r="O180" s="30">
        <v>3795.02</v>
      </c>
    </row>
    <row r="181" spans="1:15" s="3" customFormat="1" hidden="1" x14ac:dyDescent="0.25">
      <c r="A181" s="19" t="s">
        <v>13</v>
      </c>
      <c r="B181" s="71" t="s">
        <v>333</v>
      </c>
      <c r="C181" s="72"/>
      <c r="D181" s="72"/>
      <c r="E181" s="73"/>
      <c r="F181" s="20">
        <v>1</v>
      </c>
      <c r="G181" s="20"/>
      <c r="H181" s="20"/>
      <c r="I181" s="20"/>
      <c r="J181" s="20"/>
      <c r="K181" s="20"/>
      <c r="L181" s="20"/>
      <c r="M181" s="20"/>
      <c r="N181" s="20"/>
      <c r="O181" s="30">
        <v>2646.24</v>
      </c>
    </row>
    <row r="182" spans="1:15" s="3" customFormat="1" hidden="1" x14ac:dyDescent="0.25">
      <c r="A182" s="19" t="s">
        <v>13</v>
      </c>
      <c r="B182" s="71" t="s">
        <v>427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329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28" customFormat="1" hidden="1" x14ac:dyDescent="0.25">
      <c r="A184" s="39" t="s">
        <v>376</v>
      </c>
      <c r="B184" s="40" t="s">
        <v>61</v>
      </c>
      <c r="C184" s="40"/>
      <c r="D184" s="39" t="s">
        <v>13</v>
      </c>
      <c r="E184" s="40" t="s">
        <v>62</v>
      </c>
      <c r="F184" s="39">
        <f>SUM(F185:F205)</f>
        <v>19</v>
      </c>
      <c r="G184" s="39"/>
      <c r="H184" s="39"/>
      <c r="I184" s="39"/>
      <c r="J184" s="39">
        <f t="shared" ref="J184:K184" si="32">SUM(J185:J190)</f>
        <v>0</v>
      </c>
      <c r="K184" s="39">
        <f t="shared" si="32"/>
        <v>0</v>
      </c>
      <c r="L184" s="39">
        <f>SUM(L185:L205)</f>
        <v>1</v>
      </c>
      <c r="M184" s="39">
        <f t="shared" ref="M184:N184" si="33">SUM(M185:M190)</f>
        <v>0</v>
      </c>
      <c r="N184" s="39">
        <f t="shared" si="33"/>
        <v>0</v>
      </c>
      <c r="O184" s="41">
        <f>SUM(O185:O205)</f>
        <v>54073.579999999973</v>
      </c>
    </row>
    <row r="185" spans="1:15" s="28" customFormat="1" hidden="1" x14ac:dyDescent="0.25">
      <c r="A185" s="20" t="s">
        <v>1</v>
      </c>
      <c r="B185" s="62" t="s">
        <v>199</v>
      </c>
      <c r="C185" s="63"/>
      <c r="D185" s="63"/>
      <c r="E185" s="64"/>
      <c r="F185" s="20"/>
      <c r="G185" s="20"/>
      <c r="H185" s="20"/>
      <c r="I185" s="20"/>
      <c r="J185" s="20"/>
      <c r="K185" s="20"/>
      <c r="L185" s="20"/>
      <c r="M185" s="20"/>
      <c r="N185" s="20"/>
      <c r="O185" s="21"/>
    </row>
    <row r="186" spans="1:15" s="3" customFormat="1" hidden="1" x14ac:dyDescent="0.25">
      <c r="A186" s="19" t="s">
        <v>13</v>
      </c>
      <c r="B186" s="71" t="s">
        <v>334</v>
      </c>
      <c r="C186" s="72"/>
      <c r="D186" s="72"/>
      <c r="E186" s="73"/>
      <c r="F186" s="20">
        <v>1</v>
      </c>
      <c r="G186" s="20"/>
      <c r="H186" s="20"/>
      <c r="I186" s="20"/>
      <c r="J186" s="20"/>
      <c r="K186" s="20"/>
      <c r="L186" s="20"/>
      <c r="M186" s="20"/>
      <c r="N186" s="20"/>
      <c r="O186" s="30">
        <v>2646.24</v>
      </c>
    </row>
    <row r="187" spans="1:15" s="3" customFormat="1" hidden="1" x14ac:dyDescent="0.25">
      <c r="A187" s="19" t="s">
        <v>13</v>
      </c>
      <c r="B187" s="71" t="s">
        <v>335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336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337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338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339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340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341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342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343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344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345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346</v>
      </c>
      <c r="C198" s="72"/>
      <c r="D198" s="72"/>
      <c r="E198" s="73"/>
      <c r="F198" s="20">
        <v>0</v>
      </c>
      <c r="G198" s="20"/>
      <c r="H198" s="20"/>
      <c r="I198" s="20"/>
      <c r="J198" s="20"/>
      <c r="K198" s="20"/>
      <c r="L198" s="20">
        <v>1</v>
      </c>
      <c r="M198" s="20"/>
      <c r="N198" s="20"/>
      <c r="O198" s="30">
        <v>3795.02</v>
      </c>
    </row>
    <row r="199" spans="1:15" s="3" customFormat="1" hidden="1" x14ac:dyDescent="0.25">
      <c r="A199" s="19" t="s">
        <v>13</v>
      </c>
      <c r="B199" s="71" t="s">
        <v>347</v>
      </c>
      <c r="C199" s="72"/>
      <c r="D199" s="72"/>
      <c r="E199" s="73"/>
      <c r="F199" s="20">
        <v>1</v>
      </c>
      <c r="G199" s="20"/>
      <c r="H199" s="20"/>
      <c r="I199" s="20"/>
      <c r="J199" s="20"/>
      <c r="K199" s="20"/>
      <c r="L199" s="20"/>
      <c r="M199" s="20"/>
      <c r="N199" s="20"/>
      <c r="O199" s="30">
        <v>2646.24</v>
      </c>
    </row>
    <row r="200" spans="1:15" s="3" customFormat="1" hidden="1" x14ac:dyDescent="0.25">
      <c r="A200" s="19" t="s">
        <v>13</v>
      </c>
      <c r="B200" s="71" t="s">
        <v>348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349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350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351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352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8" t="s">
        <v>353</v>
      </c>
      <c r="C205" s="69"/>
      <c r="D205" s="69"/>
      <c r="E205" s="70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28" customFormat="1" hidden="1" x14ac:dyDescent="0.25">
      <c r="A206" s="39" t="s">
        <v>377</v>
      </c>
      <c r="B206" s="40" t="s">
        <v>63</v>
      </c>
      <c r="C206" s="40"/>
      <c r="D206" s="39" t="s">
        <v>10</v>
      </c>
      <c r="E206" s="40" t="s">
        <v>64</v>
      </c>
      <c r="F206" s="39">
        <f>SUM(F207:F208)</f>
        <v>1</v>
      </c>
      <c r="G206" s="39"/>
      <c r="H206" s="39"/>
      <c r="I206" s="39"/>
      <c r="J206" s="39">
        <f t="shared" ref="J206:N206" si="34">SUM(J207:J212)</f>
        <v>0</v>
      </c>
      <c r="K206" s="39">
        <f t="shared" si="34"/>
        <v>0</v>
      </c>
      <c r="L206" s="39">
        <f t="shared" si="34"/>
        <v>0</v>
      </c>
      <c r="M206" s="39">
        <f t="shared" si="34"/>
        <v>0</v>
      </c>
      <c r="N206" s="39">
        <f t="shared" si="34"/>
        <v>0</v>
      </c>
      <c r="O206" s="41">
        <f>SUM(O207:O208)</f>
        <v>2600.59</v>
      </c>
    </row>
    <row r="207" spans="1:15" s="3" customFormat="1" hidden="1" x14ac:dyDescent="0.25">
      <c r="A207" s="20" t="s">
        <v>1</v>
      </c>
      <c r="B207" s="62" t="s">
        <v>199</v>
      </c>
      <c r="C207" s="63"/>
      <c r="D207" s="63"/>
      <c r="E207" s="64"/>
      <c r="F207" s="20"/>
      <c r="G207" s="20"/>
      <c r="H207" s="20"/>
      <c r="I207" s="20"/>
      <c r="J207" s="20"/>
      <c r="K207" s="20"/>
      <c r="L207" s="20"/>
      <c r="M207" s="20"/>
      <c r="N207" s="20"/>
      <c r="O207" s="21"/>
    </row>
    <row r="208" spans="1:15" s="3" customFormat="1" hidden="1" x14ac:dyDescent="0.25">
      <c r="A208" s="19" t="s">
        <v>10</v>
      </c>
      <c r="B208" s="71" t="s">
        <v>247</v>
      </c>
      <c r="C208" s="72"/>
      <c r="D208" s="72"/>
      <c r="E208" s="73"/>
      <c r="F208" s="20">
        <v>1</v>
      </c>
      <c r="G208" s="20"/>
      <c r="H208" s="20"/>
      <c r="I208" s="20"/>
      <c r="J208" s="20"/>
      <c r="K208" s="20"/>
      <c r="L208" s="20"/>
      <c r="M208" s="20"/>
      <c r="N208" s="20"/>
      <c r="O208" s="30">
        <v>2600.59</v>
      </c>
    </row>
    <row r="209" spans="1:15" s="28" customFormat="1" hidden="1" x14ac:dyDescent="0.25">
      <c r="A209" s="39" t="s">
        <v>378</v>
      </c>
      <c r="B209" s="40" t="s">
        <v>65</v>
      </c>
      <c r="C209" s="40"/>
      <c r="D209" s="39" t="s">
        <v>10</v>
      </c>
      <c r="E209" s="40" t="s">
        <v>66</v>
      </c>
      <c r="F209" s="39">
        <f>SUM(F210:F214)</f>
        <v>1</v>
      </c>
      <c r="G209" s="39"/>
      <c r="H209" s="39"/>
      <c r="I209" s="39"/>
      <c r="J209" s="39">
        <f t="shared" ref="J209:N209" si="35">SUM(J210:J215)</f>
        <v>0</v>
      </c>
      <c r="K209" s="39">
        <f t="shared" si="35"/>
        <v>0</v>
      </c>
      <c r="L209" s="39">
        <f t="shared" si="35"/>
        <v>0</v>
      </c>
      <c r="M209" s="39">
        <f t="shared" si="35"/>
        <v>0</v>
      </c>
      <c r="N209" s="39">
        <f t="shared" si="35"/>
        <v>0</v>
      </c>
      <c r="O209" s="41">
        <f>SUM(O210:O214)</f>
        <v>2600.59</v>
      </c>
    </row>
    <row r="210" spans="1:15" s="3" customFormat="1" hidden="1" x14ac:dyDescent="0.25">
      <c r="A210" s="20" t="s">
        <v>1</v>
      </c>
      <c r="B210" s="62" t="s">
        <v>199</v>
      </c>
      <c r="C210" s="63"/>
      <c r="D210" s="63"/>
      <c r="E210" s="64"/>
      <c r="F210" s="20"/>
      <c r="G210" s="20"/>
      <c r="H210" s="20"/>
      <c r="I210" s="20"/>
      <c r="J210" s="20"/>
      <c r="K210" s="20"/>
      <c r="L210" s="20"/>
      <c r="M210" s="20"/>
      <c r="N210" s="20"/>
      <c r="O210" s="21"/>
    </row>
    <row r="211" spans="1:15" s="3" customFormat="1" hidden="1" x14ac:dyDescent="0.25">
      <c r="A211" s="19" t="s">
        <v>10</v>
      </c>
      <c r="B211" s="71" t="s">
        <v>212</v>
      </c>
      <c r="C211" s="72"/>
      <c r="D211" s="72"/>
      <c r="E211" s="73"/>
      <c r="F211" s="20">
        <v>1</v>
      </c>
      <c r="G211" s="20"/>
      <c r="H211" s="20"/>
      <c r="I211" s="20"/>
      <c r="J211" s="20"/>
      <c r="K211" s="20"/>
      <c r="L211" s="20"/>
      <c r="M211" s="20"/>
      <c r="N211" s="20"/>
      <c r="O211" s="30">
        <v>2600.59</v>
      </c>
    </row>
    <row r="212" spans="1:15" s="3" customFormat="1" hidden="1" x14ac:dyDescent="0.25">
      <c r="A212" s="19"/>
      <c r="B212" s="18" t="s">
        <v>67</v>
      </c>
      <c r="C212" s="18"/>
      <c r="D212" s="19" t="s">
        <v>10</v>
      </c>
      <c r="E212" s="18" t="s">
        <v>68</v>
      </c>
      <c r="F212" s="20"/>
      <c r="G212" s="20"/>
      <c r="H212" s="20"/>
      <c r="I212" s="20"/>
      <c r="J212" s="20" t="s">
        <v>12</v>
      </c>
      <c r="K212" s="20" t="s">
        <v>12</v>
      </c>
      <c r="L212" s="20" t="s">
        <v>12</v>
      </c>
      <c r="M212" s="20" t="s">
        <v>12</v>
      </c>
      <c r="N212" s="20" t="s">
        <v>12</v>
      </c>
      <c r="O212" s="21"/>
    </row>
    <row r="213" spans="1:15" s="3" customFormat="1" hidden="1" x14ac:dyDescent="0.25">
      <c r="A213" s="19"/>
      <c r="B213" s="18" t="s">
        <v>69</v>
      </c>
      <c r="C213" s="18"/>
      <c r="D213" s="19" t="s">
        <v>10</v>
      </c>
      <c r="E213" s="18" t="s">
        <v>70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t="24" hidden="1" x14ac:dyDescent="0.25">
      <c r="A214" s="19"/>
      <c r="B214" s="18" t="s">
        <v>71</v>
      </c>
      <c r="C214" s="18"/>
      <c r="D214" s="19" t="s">
        <v>10</v>
      </c>
      <c r="E214" s="18" t="s">
        <v>72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idden="1" x14ac:dyDescent="0.25">
      <c r="A215" s="19"/>
      <c r="B215" s="18" t="s">
        <v>73</v>
      </c>
      <c r="C215" s="18"/>
      <c r="D215" s="19" t="s">
        <v>10</v>
      </c>
      <c r="E215" s="18" t="s">
        <v>74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28" customFormat="1" ht="24" hidden="1" x14ac:dyDescent="0.25">
      <c r="A216" s="39" t="s">
        <v>379</v>
      </c>
      <c r="B216" s="40" t="s">
        <v>75</v>
      </c>
      <c r="C216" s="40"/>
      <c r="D216" s="39" t="s">
        <v>10</v>
      </c>
      <c r="E216" s="40" t="s">
        <v>380</v>
      </c>
      <c r="F216" s="39">
        <f>SUM(F217:F221)</f>
        <v>1</v>
      </c>
      <c r="G216" s="39"/>
      <c r="H216" s="39"/>
      <c r="I216" s="39"/>
      <c r="J216" s="39">
        <f t="shared" ref="J216:N216" si="36">SUM(J217:J222)</f>
        <v>0</v>
      </c>
      <c r="K216" s="39">
        <f t="shared" si="36"/>
        <v>0</v>
      </c>
      <c r="L216" s="39">
        <f t="shared" si="36"/>
        <v>0</v>
      </c>
      <c r="M216" s="39">
        <f t="shared" si="36"/>
        <v>0</v>
      </c>
      <c r="N216" s="39">
        <f t="shared" si="36"/>
        <v>0</v>
      </c>
      <c r="O216" s="41">
        <f>SUM(O217:O221)</f>
        <v>2600.59</v>
      </c>
    </row>
    <row r="217" spans="1:15" s="3" customFormat="1" hidden="1" x14ac:dyDescent="0.25">
      <c r="A217" s="20" t="s">
        <v>1</v>
      </c>
      <c r="B217" s="62" t="s">
        <v>199</v>
      </c>
      <c r="C217" s="63"/>
      <c r="D217" s="63"/>
      <c r="E217" s="64"/>
      <c r="F217" s="20"/>
      <c r="G217" s="20"/>
      <c r="H217" s="20"/>
      <c r="I217" s="20"/>
      <c r="J217" s="20"/>
      <c r="K217" s="20"/>
      <c r="L217" s="20"/>
      <c r="M217" s="20"/>
      <c r="N217" s="20"/>
      <c r="O217" s="21"/>
    </row>
    <row r="218" spans="1:15" s="3" customFormat="1" hidden="1" x14ac:dyDescent="0.25">
      <c r="A218" s="19" t="s">
        <v>10</v>
      </c>
      <c r="B218" s="71" t="s">
        <v>268</v>
      </c>
      <c r="C218" s="72"/>
      <c r="D218" s="72"/>
      <c r="E218" s="73"/>
      <c r="F218" s="20">
        <v>1</v>
      </c>
      <c r="G218" s="20"/>
      <c r="H218" s="20"/>
      <c r="I218" s="20"/>
      <c r="J218" s="20"/>
      <c r="K218" s="20"/>
      <c r="L218" s="20"/>
      <c r="M218" s="20"/>
      <c r="N218" s="20"/>
      <c r="O218" s="30">
        <v>2600.59</v>
      </c>
    </row>
    <row r="219" spans="1:15" s="3" customFormat="1" hidden="1" x14ac:dyDescent="0.25">
      <c r="A219" s="19"/>
      <c r="B219" s="18" t="s">
        <v>76</v>
      </c>
      <c r="C219" s="18"/>
      <c r="D219" s="19" t="s">
        <v>10</v>
      </c>
      <c r="E219" s="18" t="s">
        <v>77</v>
      </c>
      <c r="F219" s="20"/>
      <c r="G219" s="20"/>
      <c r="H219" s="20"/>
      <c r="I219" s="20"/>
      <c r="J219" s="20" t="s">
        <v>12</v>
      </c>
      <c r="K219" s="20" t="s">
        <v>12</v>
      </c>
      <c r="L219" s="20" t="s">
        <v>12</v>
      </c>
      <c r="M219" s="20" t="s">
        <v>12</v>
      </c>
      <c r="N219" s="20" t="s">
        <v>12</v>
      </c>
      <c r="O219" s="21"/>
    </row>
    <row r="220" spans="1:15" s="3" customFormat="1" hidden="1" x14ac:dyDescent="0.25">
      <c r="A220" s="19"/>
      <c r="B220" s="18" t="s">
        <v>78</v>
      </c>
      <c r="C220" s="18"/>
      <c r="D220" s="19" t="s">
        <v>10</v>
      </c>
      <c r="E220" s="18" t="s">
        <v>79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80</v>
      </c>
      <c r="C221" s="18"/>
      <c r="D221" s="19" t="s">
        <v>10</v>
      </c>
      <c r="E221" s="18" t="s">
        <v>81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28" customFormat="1" hidden="1" x14ac:dyDescent="0.25">
      <c r="A222" s="39" t="s">
        <v>381</v>
      </c>
      <c r="B222" s="40" t="s">
        <v>82</v>
      </c>
      <c r="C222" s="40"/>
      <c r="D222" s="39" t="s">
        <v>10</v>
      </c>
      <c r="E222" s="40" t="s">
        <v>392</v>
      </c>
      <c r="F222" s="39">
        <f>SUM(F223:F226)</f>
        <v>1</v>
      </c>
      <c r="G222" s="39"/>
      <c r="H222" s="39"/>
      <c r="I222" s="39"/>
      <c r="J222" s="39">
        <f t="shared" ref="J222:N222" si="37">SUM(J223:J228)</f>
        <v>0</v>
      </c>
      <c r="K222" s="39">
        <f t="shared" si="37"/>
        <v>0</v>
      </c>
      <c r="L222" s="39">
        <f t="shared" si="37"/>
        <v>0</v>
      </c>
      <c r="M222" s="39">
        <f t="shared" si="37"/>
        <v>0</v>
      </c>
      <c r="N222" s="39">
        <f t="shared" si="37"/>
        <v>0</v>
      </c>
      <c r="O222" s="41">
        <f>SUM(O223:O226)</f>
        <v>2600.59</v>
      </c>
    </row>
    <row r="223" spans="1:15" s="3" customFormat="1" hidden="1" x14ac:dyDescent="0.25">
      <c r="A223" s="20" t="s">
        <v>1</v>
      </c>
      <c r="B223" s="62" t="s">
        <v>199</v>
      </c>
      <c r="C223" s="63"/>
      <c r="D223" s="63"/>
      <c r="E223" s="64"/>
      <c r="F223" s="20"/>
      <c r="G223" s="20"/>
      <c r="H223" s="20"/>
      <c r="I223" s="20"/>
      <c r="J223" s="20"/>
      <c r="K223" s="20"/>
      <c r="L223" s="20"/>
      <c r="M223" s="20"/>
      <c r="N223" s="20"/>
      <c r="O223" s="21"/>
    </row>
    <row r="224" spans="1:15" s="3" customFormat="1" hidden="1" x14ac:dyDescent="0.25">
      <c r="A224" s="19" t="s">
        <v>10</v>
      </c>
      <c r="B224" s="71" t="s">
        <v>250</v>
      </c>
      <c r="C224" s="72"/>
      <c r="D224" s="72"/>
      <c r="E224" s="73"/>
      <c r="F224" s="20">
        <v>1</v>
      </c>
      <c r="G224" s="20"/>
      <c r="H224" s="20"/>
      <c r="I224" s="20"/>
      <c r="J224" s="20"/>
      <c r="K224" s="20"/>
      <c r="L224" s="20"/>
      <c r="M224" s="20"/>
      <c r="N224" s="20"/>
      <c r="O224" s="30">
        <v>2600.59</v>
      </c>
    </row>
    <row r="225" spans="1:15" s="3" customFormat="1" hidden="1" x14ac:dyDescent="0.25">
      <c r="A225" s="19"/>
      <c r="B225" s="18" t="s">
        <v>83</v>
      </c>
      <c r="C225" s="18"/>
      <c r="D225" s="19" t="s">
        <v>10</v>
      </c>
      <c r="E225" s="18" t="s">
        <v>84</v>
      </c>
      <c r="F225" s="20"/>
      <c r="G225" s="20"/>
      <c r="H225" s="20"/>
      <c r="I225" s="20"/>
      <c r="J225" s="20" t="s">
        <v>12</v>
      </c>
      <c r="K225" s="20" t="s">
        <v>12</v>
      </c>
      <c r="L225" s="20" t="s">
        <v>12</v>
      </c>
      <c r="M225" s="20" t="s">
        <v>12</v>
      </c>
      <c r="N225" s="20" t="s">
        <v>12</v>
      </c>
      <c r="O225" s="21"/>
    </row>
    <row r="226" spans="1:15" s="3" customFormat="1" hidden="1" x14ac:dyDescent="0.25">
      <c r="A226" s="19"/>
      <c r="B226" s="18" t="s">
        <v>85</v>
      </c>
      <c r="C226" s="18"/>
      <c r="D226" s="19" t="s">
        <v>10</v>
      </c>
      <c r="E226" s="18" t="s">
        <v>86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28" customFormat="1" hidden="1" x14ac:dyDescent="0.25">
      <c r="A227" s="39" t="s">
        <v>382</v>
      </c>
      <c r="B227" s="40" t="s">
        <v>87</v>
      </c>
      <c r="C227" s="40"/>
      <c r="D227" s="39" t="s">
        <v>10</v>
      </c>
      <c r="E227" s="40" t="s">
        <v>455</v>
      </c>
      <c r="F227" s="39">
        <f t="shared" ref="F227:O227" si="38">SUM(F228:F229)</f>
        <v>1</v>
      </c>
      <c r="G227" s="39"/>
      <c r="H227" s="39"/>
      <c r="I227" s="39"/>
      <c r="J227" s="39">
        <f t="shared" si="38"/>
        <v>0</v>
      </c>
      <c r="K227" s="39">
        <f t="shared" si="38"/>
        <v>0</v>
      </c>
      <c r="L227" s="39">
        <f t="shared" si="38"/>
        <v>0</v>
      </c>
      <c r="M227" s="39">
        <f t="shared" si="38"/>
        <v>0</v>
      </c>
      <c r="N227" s="39">
        <f t="shared" si="38"/>
        <v>0</v>
      </c>
      <c r="O227" s="43">
        <f t="shared" si="38"/>
        <v>2600.59</v>
      </c>
    </row>
    <row r="228" spans="1:15" s="3" customFormat="1" hidden="1" x14ac:dyDescent="0.25">
      <c r="A228" s="20" t="s">
        <v>1</v>
      </c>
      <c r="B228" s="62" t="s">
        <v>199</v>
      </c>
      <c r="C228" s="63"/>
      <c r="D228" s="63"/>
      <c r="E228" s="64"/>
      <c r="F228" s="20"/>
      <c r="G228" s="20"/>
      <c r="H228" s="20"/>
      <c r="I228" s="20"/>
      <c r="J228" s="20"/>
      <c r="K228" s="20"/>
      <c r="L228" s="20"/>
      <c r="M228" s="20"/>
      <c r="N228" s="20"/>
      <c r="O228" s="21"/>
    </row>
    <row r="229" spans="1:15" s="3" customFormat="1" hidden="1" x14ac:dyDescent="0.25">
      <c r="A229" s="19" t="s">
        <v>10</v>
      </c>
      <c r="B229" s="71" t="s">
        <v>293</v>
      </c>
      <c r="C229" s="72"/>
      <c r="D229" s="72"/>
      <c r="E229" s="73"/>
      <c r="F229" s="20">
        <v>1</v>
      </c>
      <c r="G229" s="20"/>
      <c r="H229" s="20"/>
      <c r="I229" s="20"/>
      <c r="J229" s="20"/>
      <c r="K229" s="20"/>
      <c r="L229" s="20"/>
      <c r="M229" s="20"/>
      <c r="N229" s="20"/>
      <c r="O229" s="30">
        <v>2600.59</v>
      </c>
    </row>
    <row r="230" spans="1:15" s="3" customFormat="1" hidden="1" x14ac:dyDescent="0.25">
      <c r="A230" s="19"/>
      <c r="B230" s="18" t="s">
        <v>88</v>
      </c>
      <c r="C230" s="18"/>
      <c r="D230" s="19" t="s">
        <v>10</v>
      </c>
      <c r="E230" s="18" t="s">
        <v>89</v>
      </c>
      <c r="F230" s="20"/>
      <c r="G230" s="20"/>
      <c r="H230" s="20"/>
      <c r="I230" s="20"/>
      <c r="J230" s="20" t="s">
        <v>12</v>
      </c>
      <c r="K230" s="20" t="s">
        <v>12</v>
      </c>
      <c r="L230" s="20" t="s">
        <v>12</v>
      </c>
      <c r="M230" s="20" t="s">
        <v>12</v>
      </c>
      <c r="N230" s="20" t="s">
        <v>12</v>
      </c>
      <c r="O230" s="21"/>
    </row>
    <row r="231" spans="1:15" s="28" customFormat="1" hidden="1" x14ac:dyDescent="0.25">
      <c r="A231" s="39" t="s">
        <v>383</v>
      </c>
      <c r="B231" s="40" t="s">
        <v>90</v>
      </c>
      <c r="C231" s="40"/>
      <c r="D231" s="39" t="s">
        <v>10</v>
      </c>
      <c r="E231" s="40" t="s">
        <v>91</v>
      </c>
      <c r="F231" s="39">
        <f>SUM(F232:F236)</f>
        <v>4</v>
      </c>
      <c r="G231" s="39"/>
      <c r="H231" s="39"/>
      <c r="I231" s="39"/>
      <c r="J231" s="39">
        <f t="shared" ref="J231:N231" si="39">SUM(J232:J237)</f>
        <v>0</v>
      </c>
      <c r="K231" s="39">
        <f t="shared" si="39"/>
        <v>0</v>
      </c>
      <c r="L231" s="39">
        <f t="shared" si="39"/>
        <v>0</v>
      </c>
      <c r="M231" s="39">
        <f t="shared" si="39"/>
        <v>0</v>
      </c>
      <c r="N231" s="39">
        <f t="shared" si="39"/>
        <v>0</v>
      </c>
      <c r="O231" s="41">
        <f>SUM(O232:O236)</f>
        <v>10402.36</v>
      </c>
    </row>
    <row r="232" spans="1:15" s="3" customFormat="1" hidden="1" x14ac:dyDescent="0.25">
      <c r="A232" s="20" t="s">
        <v>1</v>
      </c>
      <c r="B232" s="62" t="s">
        <v>199</v>
      </c>
      <c r="C232" s="63"/>
      <c r="D232" s="63"/>
      <c r="E232" s="64"/>
      <c r="F232" s="20"/>
      <c r="G232" s="20"/>
      <c r="H232" s="20"/>
      <c r="I232" s="20"/>
      <c r="J232" s="20"/>
      <c r="K232" s="20"/>
      <c r="L232" s="20"/>
      <c r="M232" s="20"/>
      <c r="N232" s="20"/>
      <c r="O232" s="21"/>
    </row>
    <row r="233" spans="1:15" s="3" customFormat="1" hidden="1" x14ac:dyDescent="0.25">
      <c r="A233" s="19" t="s">
        <v>10</v>
      </c>
      <c r="B233" s="82" t="s">
        <v>255</v>
      </c>
      <c r="C233" s="83"/>
      <c r="D233" s="83"/>
      <c r="E233" s="84"/>
      <c r="F233" s="20">
        <v>1</v>
      </c>
      <c r="G233" s="20"/>
      <c r="H233" s="20"/>
      <c r="I233" s="20"/>
      <c r="J233" s="20"/>
      <c r="K233" s="20"/>
      <c r="L233" s="20"/>
      <c r="M233" s="20"/>
      <c r="N233" s="20"/>
      <c r="O233" s="30">
        <v>2600.59</v>
      </c>
    </row>
    <row r="234" spans="1:15" s="3" customFormat="1" hidden="1" x14ac:dyDescent="0.25">
      <c r="A234" s="19" t="s">
        <v>10</v>
      </c>
      <c r="B234" s="71" t="s">
        <v>258</v>
      </c>
      <c r="C234" s="72"/>
      <c r="D234" s="72"/>
      <c r="E234" s="73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257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256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/>
      <c r="B237" s="18" t="s">
        <v>92</v>
      </c>
      <c r="C237" s="18"/>
      <c r="D237" s="19" t="s">
        <v>10</v>
      </c>
      <c r="E237" s="18" t="s">
        <v>93</v>
      </c>
      <c r="F237" s="20"/>
      <c r="G237" s="20"/>
      <c r="H237" s="20"/>
      <c r="I237" s="20"/>
      <c r="J237" s="20" t="s">
        <v>12</v>
      </c>
      <c r="K237" s="20" t="s">
        <v>12</v>
      </c>
      <c r="L237" s="20" t="s">
        <v>12</v>
      </c>
      <c r="M237" s="20" t="s">
        <v>12</v>
      </c>
      <c r="N237" s="20" t="s">
        <v>12</v>
      </c>
      <c r="O237" s="21"/>
    </row>
    <row r="238" spans="1:15" s="28" customFormat="1" hidden="1" x14ac:dyDescent="0.25">
      <c r="A238" s="39" t="s">
        <v>384</v>
      </c>
      <c r="B238" s="40" t="s">
        <v>456</v>
      </c>
      <c r="C238" s="40"/>
      <c r="D238" s="39" t="s">
        <v>10</v>
      </c>
      <c r="E238" s="40" t="s">
        <v>94</v>
      </c>
      <c r="F238" s="39">
        <f>SUM(F239:F243)</f>
        <v>1</v>
      </c>
      <c r="G238" s="39"/>
      <c r="H238" s="39"/>
      <c r="I238" s="39"/>
      <c r="J238" s="39">
        <f t="shared" ref="J238:N238" si="40">SUM(J239:J244)</f>
        <v>0</v>
      </c>
      <c r="K238" s="39">
        <f t="shared" si="40"/>
        <v>0</v>
      </c>
      <c r="L238" s="39">
        <f t="shared" si="40"/>
        <v>0</v>
      </c>
      <c r="M238" s="39">
        <f t="shared" si="40"/>
        <v>0</v>
      </c>
      <c r="N238" s="39">
        <f t="shared" si="40"/>
        <v>0</v>
      </c>
      <c r="O238" s="41">
        <f>SUM(O239:O243)</f>
        <v>2600.59</v>
      </c>
    </row>
    <row r="239" spans="1:15" s="3" customFormat="1" hidden="1" x14ac:dyDescent="0.25">
      <c r="A239" s="20" t="s">
        <v>1</v>
      </c>
      <c r="B239" s="62" t="s">
        <v>199</v>
      </c>
      <c r="C239" s="63"/>
      <c r="D239" s="63"/>
      <c r="E239" s="64"/>
      <c r="F239" s="20"/>
      <c r="G239" s="20"/>
      <c r="H239" s="20"/>
      <c r="I239" s="20"/>
      <c r="J239" s="20"/>
      <c r="K239" s="20"/>
      <c r="L239" s="20"/>
      <c r="M239" s="20"/>
      <c r="N239" s="20"/>
      <c r="O239" s="21"/>
    </row>
    <row r="240" spans="1:15" s="3" customFormat="1" hidden="1" x14ac:dyDescent="0.25">
      <c r="A240" s="19" t="s">
        <v>10</v>
      </c>
      <c r="B240" s="71" t="s">
        <v>263</v>
      </c>
      <c r="C240" s="72"/>
      <c r="D240" s="72"/>
      <c r="E240" s="73"/>
      <c r="F240" s="20">
        <v>1</v>
      </c>
      <c r="G240" s="20"/>
      <c r="H240" s="20"/>
      <c r="I240" s="20"/>
      <c r="J240" s="20"/>
      <c r="K240" s="20"/>
      <c r="L240" s="20"/>
      <c r="M240" s="20"/>
      <c r="N240" s="20"/>
      <c r="O240" s="30">
        <v>2600.59</v>
      </c>
    </row>
    <row r="241" spans="1:15" s="3" customFormat="1" hidden="1" x14ac:dyDescent="0.25">
      <c r="A241" s="19"/>
      <c r="B241" s="18" t="s">
        <v>95</v>
      </c>
      <c r="C241" s="18"/>
      <c r="D241" s="19" t="s">
        <v>10</v>
      </c>
      <c r="E241" s="18" t="s">
        <v>96</v>
      </c>
      <c r="F241" s="20"/>
      <c r="G241" s="20"/>
      <c r="H241" s="20"/>
      <c r="I241" s="20"/>
      <c r="J241" s="20" t="s">
        <v>12</v>
      </c>
      <c r="K241" s="20" t="s">
        <v>12</v>
      </c>
      <c r="L241" s="20" t="s">
        <v>12</v>
      </c>
      <c r="M241" s="20" t="s">
        <v>12</v>
      </c>
      <c r="N241" s="20" t="s">
        <v>12</v>
      </c>
      <c r="O241" s="21"/>
    </row>
    <row r="242" spans="1:15" s="3" customFormat="1" hidden="1" x14ac:dyDescent="0.25">
      <c r="A242" s="19"/>
      <c r="B242" s="18" t="s">
        <v>97</v>
      </c>
      <c r="C242" s="18"/>
      <c r="D242" s="19" t="s">
        <v>10</v>
      </c>
      <c r="E242" s="18" t="s">
        <v>98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99</v>
      </c>
      <c r="C243" s="18"/>
      <c r="D243" s="19" t="s">
        <v>10</v>
      </c>
      <c r="E243" s="18" t="s">
        <v>100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101</v>
      </c>
      <c r="C244" s="18"/>
      <c r="D244" s="19" t="s">
        <v>10</v>
      </c>
      <c r="E244" s="18" t="s">
        <v>102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28" customFormat="1" hidden="1" x14ac:dyDescent="0.25">
      <c r="A245" s="39" t="s">
        <v>385</v>
      </c>
      <c r="B245" s="40" t="s">
        <v>103</v>
      </c>
      <c r="C245" s="40"/>
      <c r="D245" s="39" t="s">
        <v>10</v>
      </c>
      <c r="E245" s="40" t="s">
        <v>104</v>
      </c>
      <c r="F245" s="39">
        <f>SUM(F246:F247)</f>
        <v>1</v>
      </c>
      <c r="G245" s="39"/>
      <c r="H245" s="39"/>
      <c r="I245" s="39"/>
      <c r="J245" s="39">
        <f t="shared" ref="J245:N245" si="41">SUM(J246:J251)</f>
        <v>0</v>
      </c>
      <c r="K245" s="39">
        <f t="shared" si="41"/>
        <v>0</v>
      </c>
      <c r="L245" s="39">
        <f t="shared" si="41"/>
        <v>0</v>
      </c>
      <c r="M245" s="39">
        <f t="shared" si="41"/>
        <v>0</v>
      </c>
      <c r="N245" s="39">
        <f t="shared" si="41"/>
        <v>0</v>
      </c>
      <c r="O245" s="41">
        <f>SUM(O246:O247)</f>
        <v>2600.59</v>
      </c>
    </row>
    <row r="246" spans="1:15" s="3" customFormat="1" hidden="1" x14ac:dyDescent="0.25">
      <c r="A246" s="20" t="s">
        <v>1</v>
      </c>
      <c r="B246" s="62" t="s">
        <v>199</v>
      </c>
      <c r="C246" s="63"/>
      <c r="D246" s="63"/>
      <c r="E246" s="64"/>
      <c r="F246" s="20"/>
      <c r="G246" s="20"/>
      <c r="H246" s="20"/>
      <c r="I246" s="20"/>
      <c r="J246" s="20"/>
      <c r="K246" s="20"/>
      <c r="L246" s="20"/>
      <c r="M246" s="20"/>
      <c r="N246" s="20"/>
      <c r="O246" s="21"/>
    </row>
    <row r="247" spans="1:15" s="3" customFormat="1" hidden="1" x14ac:dyDescent="0.25">
      <c r="A247" s="19" t="s">
        <v>10</v>
      </c>
      <c r="B247" s="71" t="s">
        <v>213</v>
      </c>
      <c r="C247" s="72"/>
      <c r="D247" s="72"/>
      <c r="E247" s="73"/>
      <c r="F247" s="20">
        <v>1</v>
      </c>
      <c r="G247" s="20"/>
      <c r="H247" s="20"/>
      <c r="I247" s="20"/>
      <c r="J247" s="20"/>
      <c r="K247" s="20"/>
      <c r="L247" s="20"/>
      <c r="M247" s="20"/>
      <c r="N247" s="20"/>
      <c r="O247" s="30">
        <v>2600.59</v>
      </c>
    </row>
    <row r="248" spans="1:15" s="3" customFormat="1" hidden="1" x14ac:dyDescent="0.25">
      <c r="A248" s="19"/>
      <c r="B248" s="18" t="s">
        <v>105</v>
      </c>
      <c r="C248" s="18"/>
      <c r="D248" s="19" t="s">
        <v>10</v>
      </c>
      <c r="E248" s="18" t="s">
        <v>60</v>
      </c>
      <c r="F248" s="20"/>
      <c r="G248" s="20"/>
      <c r="H248" s="20"/>
      <c r="I248" s="20"/>
      <c r="J248" s="20" t="s">
        <v>12</v>
      </c>
      <c r="K248" s="20" t="s">
        <v>12</v>
      </c>
      <c r="L248" s="20" t="s">
        <v>12</v>
      </c>
      <c r="M248" s="20" t="s">
        <v>12</v>
      </c>
      <c r="N248" s="20" t="s">
        <v>12</v>
      </c>
      <c r="O248" s="21"/>
    </row>
    <row r="249" spans="1:15" s="3" customFormat="1" hidden="1" x14ac:dyDescent="0.25">
      <c r="A249" s="19"/>
      <c r="B249" s="18" t="s">
        <v>106</v>
      </c>
      <c r="C249" s="18"/>
      <c r="D249" s="19" t="s">
        <v>10</v>
      </c>
      <c r="E249" s="18" t="s">
        <v>107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28" customFormat="1" hidden="1" x14ac:dyDescent="0.25">
      <c r="A250" s="39" t="s">
        <v>386</v>
      </c>
      <c r="B250" s="40" t="s">
        <v>108</v>
      </c>
      <c r="C250" s="40"/>
      <c r="D250" s="39" t="s">
        <v>10</v>
      </c>
      <c r="E250" s="40" t="s">
        <v>457</v>
      </c>
      <c r="F250" s="39">
        <f>SUM(F251:F252)</f>
        <v>1</v>
      </c>
      <c r="G250" s="39"/>
      <c r="H250" s="39"/>
      <c r="I250" s="39"/>
      <c r="J250" s="39">
        <f t="shared" ref="J250:N250" si="42">SUM(J251:J256)</f>
        <v>0</v>
      </c>
      <c r="K250" s="39">
        <f t="shared" si="42"/>
        <v>0</v>
      </c>
      <c r="L250" s="39">
        <f t="shared" si="42"/>
        <v>0</v>
      </c>
      <c r="M250" s="39">
        <f t="shared" si="42"/>
        <v>0</v>
      </c>
      <c r="N250" s="39">
        <f t="shared" si="42"/>
        <v>0</v>
      </c>
      <c r="O250" s="41">
        <f>SUM(O251:O252)</f>
        <v>2600.59</v>
      </c>
    </row>
    <row r="251" spans="1:15" s="3" customFormat="1" hidden="1" x14ac:dyDescent="0.25">
      <c r="A251" s="20" t="s">
        <v>1</v>
      </c>
      <c r="B251" s="62" t="s">
        <v>199</v>
      </c>
      <c r="C251" s="63"/>
      <c r="D251" s="63"/>
      <c r="E251" s="64"/>
      <c r="F251" s="20"/>
      <c r="G251" s="20"/>
      <c r="H251" s="20"/>
      <c r="I251" s="20"/>
      <c r="J251" s="20"/>
      <c r="K251" s="20"/>
      <c r="L251" s="20"/>
      <c r="M251" s="20"/>
      <c r="N251" s="20"/>
      <c r="O251" s="21"/>
    </row>
    <row r="252" spans="1:15" s="3" customFormat="1" hidden="1" x14ac:dyDescent="0.25">
      <c r="A252" s="19" t="s">
        <v>10</v>
      </c>
      <c r="B252" s="71" t="s">
        <v>264</v>
      </c>
      <c r="C252" s="72"/>
      <c r="D252" s="72"/>
      <c r="E252" s="73"/>
      <c r="F252" s="20">
        <v>1</v>
      </c>
      <c r="G252" s="20"/>
      <c r="H252" s="20"/>
      <c r="I252" s="20"/>
      <c r="J252" s="20"/>
      <c r="K252" s="20"/>
      <c r="L252" s="20"/>
      <c r="M252" s="20"/>
      <c r="N252" s="20"/>
      <c r="O252" s="30">
        <v>2600.59</v>
      </c>
    </row>
    <row r="253" spans="1:15" s="28" customFormat="1" hidden="1" x14ac:dyDescent="0.25">
      <c r="A253" s="39" t="s">
        <v>387</v>
      </c>
      <c r="B253" s="40" t="s">
        <v>109</v>
      </c>
      <c r="C253" s="40"/>
      <c r="D253" s="39" t="s">
        <v>10</v>
      </c>
      <c r="E253" s="40" t="s">
        <v>458</v>
      </c>
      <c r="F253" s="39">
        <f>SUM(F254:F255)</f>
        <v>1</v>
      </c>
      <c r="G253" s="39"/>
      <c r="H253" s="39"/>
      <c r="I253" s="39"/>
      <c r="J253" s="39">
        <f t="shared" ref="J253:N253" si="43">SUM(J254:J259)</f>
        <v>0</v>
      </c>
      <c r="K253" s="39">
        <f t="shared" si="43"/>
        <v>0</v>
      </c>
      <c r="L253" s="39">
        <f t="shared" si="43"/>
        <v>0</v>
      </c>
      <c r="M253" s="39">
        <f t="shared" si="43"/>
        <v>0</v>
      </c>
      <c r="N253" s="39">
        <f t="shared" si="43"/>
        <v>0</v>
      </c>
      <c r="O253" s="41">
        <f>SUM(O254:O255)</f>
        <v>2600.59</v>
      </c>
    </row>
    <row r="254" spans="1:15" s="3" customFormat="1" hidden="1" x14ac:dyDescent="0.25">
      <c r="A254" s="20" t="s">
        <v>1</v>
      </c>
      <c r="B254" s="62" t="s">
        <v>199</v>
      </c>
      <c r="C254" s="63"/>
      <c r="D254" s="63"/>
      <c r="E254" s="64"/>
      <c r="F254" s="20"/>
      <c r="G254" s="20"/>
      <c r="H254" s="20"/>
      <c r="I254" s="20"/>
      <c r="J254" s="20"/>
      <c r="K254" s="20"/>
      <c r="L254" s="20"/>
      <c r="M254" s="20"/>
      <c r="N254" s="20"/>
      <c r="O254" s="21"/>
    </row>
    <row r="255" spans="1:15" s="3" customFormat="1" hidden="1" x14ac:dyDescent="0.25">
      <c r="A255" s="19" t="s">
        <v>10</v>
      </c>
      <c r="B255" s="71" t="s">
        <v>306</v>
      </c>
      <c r="C255" s="72"/>
      <c r="D255" s="72"/>
      <c r="E255" s="73"/>
      <c r="F255" s="20">
        <v>1</v>
      </c>
      <c r="G255" s="20"/>
      <c r="H255" s="20"/>
      <c r="I255" s="20"/>
      <c r="J255" s="20"/>
      <c r="K255" s="20"/>
      <c r="L255" s="20"/>
      <c r="M255" s="20"/>
      <c r="N255" s="20"/>
      <c r="O255" s="30">
        <v>2600.59</v>
      </c>
    </row>
    <row r="256" spans="1:15" s="3" customFormat="1" hidden="1" x14ac:dyDescent="0.25">
      <c r="A256" s="19"/>
      <c r="B256" s="18" t="s">
        <v>110</v>
      </c>
      <c r="C256" s="18"/>
      <c r="D256" s="19" t="s">
        <v>10</v>
      </c>
      <c r="E256" s="18" t="s">
        <v>111</v>
      </c>
      <c r="F256" s="20"/>
      <c r="G256" s="20"/>
      <c r="H256" s="20"/>
      <c r="I256" s="20"/>
      <c r="J256" s="20" t="s">
        <v>12</v>
      </c>
      <c r="K256" s="20" t="s">
        <v>12</v>
      </c>
      <c r="L256" s="20" t="s">
        <v>12</v>
      </c>
      <c r="M256" s="20" t="s">
        <v>12</v>
      </c>
      <c r="N256" s="20" t="s">
        <v>12</v>
      </c>
      <c r="O256" s="21"/>
    </row>
    <row r="257" spans="1:15" s="3" customFormat="1" hidden="1" x14ac:dyDescent="0.25">
      <c r="A257" s="19"/>
      <c r="B257" s="18" t="s">
        <v>112</v>
      </c>
      <c r="C257" s="18"/>
      <c r="D257" s="19" t="s">
        <v>10</v>
      </c>
      <c r="E257" s="18" t="s">
        <v>113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114</v>
      </c>
      <c r="C258" s="18"/>
      <c r="D258" s="19" t="s">
        <v>10</v>
      </c>
      <c r="E258" s="18" t="s">
        <v>115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116</v>
      </c>
      <c r="C259" s="18"/>
      <c r="D259" s="19" t="s">
        <v>10</v>
      </c>
      <c r="E259" s="18" t="s">
        <v>117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118</v>
      </c>
      <c r="C260" s="18"/>
      <c r="D260" s="19" t="s">
        <v>10</v>
      </c>
      <c r="E260" s="18" t="s">
        <v>119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120</v>
      </c>
      <c r="C261" s="18"/>
      <c r="D261" s="19" t="s">
        <v>10</v>
      </c>
      <c r="E261" s="18" t="s">
        <v>121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122</v>
      </c>
      <c r="C262" s="18"/>
      <c r="D262" s="19" t="s">
        <v>10</v>
      </c>
      <c r="E262" s="18" t="s">
        <v>123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28" customFormat="1" hidden="1" x14ac:dyDescent="0.25">
      <c r="A263" s="42" t="s">
        <v>388</v>
      </c>
      <c r="B263" s="40" t="s">
        <v>124</v>
      </c>
      <c r="C263" s="40"/>
      <c r="D263" s="39" t="s">
        <v>10</v>
      </c>
      <c r="E263" s="40" t="s">
        <v>125</v>
      </c>
      <c r="F263" s="39">
        <f>SUM(F264:F265)</f>
        <v>1</v>
      </c>
      <c r="G263" s="39"/>
      <c r="H263" s="39"/>
      <c r="I263" s="39"/>
      <c r="J263" s="39">
        <f t="shared" ref="J263:N263" si="44">SUM(J264:J265)</f>
        <v>0</v>
      </c>
      <c r="K263" s="39">
        <f t="shared" si="44"/>
        <v>0</v>
      </c>
      <c r="L263" s="39">
        <f t="shared" si="44"/>
        <v>0</v>
      </c>
      <c r="M263" s="39">
        <f t="shared" si="44"/>
        <v>0</v>
      </c>
      <c r="N263" s="39">
        <f t="shared" si="44"/>
        <v>0</v>
      </c>
      <c r="O263" s="43">
        <f>SUM(O264:O265)</f>
        <v>2600.59</v>
      </c>
    </row>
    <row r="264" spans="1:15" s="3" customFormat="1" hidden="1" x14ac:dyDescent="0.25">
      <c r="A264" s="20" t="s">
        <v>1</v>
      </c>
      <c r="B264" s="62" t="s">
        <v>199</v>
      </c>
      <c r="C264" s="63"/>
      <c r="D264" s="63"/>
      <c r="E264" s="64"/>
      <c r="F264" s="20"/>
      <c r="G264" s="20"/>
      <c r="H264" s="20"/>
      <c r="I264" s="20"/>
      <c r="J264" s="20"/>
      <c r="K264" s="20"/>
      <c r="L264" s="20"/>
      <c r="M264" s="20"/>
      <c r="N264" s="20"/>
      <c r="O264" s="21"/>
    </row>
    <row r="265" spans="1:15" s="3" customFormat="1" hidden="1" x14ac:dyDescent="0.25">
      <c r="A265" s="19" t="s">
        <v>10</v>
      </c>
      <c r="B265" s="71" t="s">
        <v>261</v>
      </c>
      <c r="C265" s="72"/>
      <c r="D265" s="72"/>
      <c r="E265" s="73"/>
      <c r="F265" s="20">
        <v>1</v>
      </c>
      <c r="G265" s="20"/>
      <c r="H265" s="20"/>
      <c r="I265" s="20"/>
      <c r="J265" s="20"/>
      <c r="K265" s="20"/>
      <c r="L265" s="20"/>
      <c r="M265" s="20"/>
      <c r="N265" s="20"/>
      <c r="O265" s="30">
        <v>2600.59</v>
      </c>
    </row>
    <row r="266" spans="1:15" s="3" customFormat="1" hidden="1" x14ac:dyDescent="0.25">
      <c r="A266" s="19"/>
      <c r="B266" s="18" t="s">
        <v>126</v>
      </c>
      <c r="C266" s="18"/>
      <c r="D266" s="19" t="s">
        <v>10</v>
      </c>
      <c r="E266" s="18" t="s">
        <v>127</v>
      </c>
      <c r="F266" s="20"/>
      <c r="G266" s="20"/>
      <c r="H266" s="20"/>
      <c r="I266" s="20"/>
      <c r="J266" s="20" t="s">
        <v>12</v>
      </c>
      <c r="K266" s="20" t="s">
        <v>12</v>
      </c>
      <c r="L266" s="20" t="s">
        <v>12</v>
      </c>
      <c r="M266" s="20" t="s">
        <v>12</v>
      </c>
      <c r="N266" s="20" t="s">
        <v>12</v>
      </c>
      <c r="O266" s="21"/>
    </row>
    <row r="267" spans="1:15" s="28" customFormat="1" hidden="1" x14ac:dyDescent="0.25">
      <c r="A267" s="39" t="s">
        <v>389</v>
      </c>
      <c r="B267" s="40" t="s">
        <v>128</v>
      </c>
      <c r="C267" s="40"/>
      <c r="D267" s="39" t="s">
        <v>10</v>
      </c>
      <c r="E267" s="40" t="s">
        <v>129</v>
      </c>
      <c r="F267" s="39">
        <f>SUM(F268:F270)</f>
        <v>1</v>
      </c>
      <c r="G267" s="39"/>
      <c r="H267" s="39"/>
      <c r="I267" s="39"/>
      <c r="J267" s="39">
        <f t="shared" ref="J267:N267" si="45">SUM(J268:J270)</f>
        <v>0</v>
      </c>
      <c r="K267" s="39">
        <f t="shared" si="45"/>
        <v>0</v>
      </c>
      <c r="L267" s="39">
        <f t="shared" si="45"/>
        <v>0</v>
      </c>
      <c r="M267" s="39">
        <f t="shared" si="45"/>
        <v>0</v>
      </c>
      <c r="N267" s="39">
        <f t="shared" si="45"/>
        <v>0</v>
      </c>
      <c r="O267" s="41">
        <f>SUM(O268:O269)</f>
        <v>2600.59</v>
      </c>
    </row>
    <row r="268" spans="1:15" s="3" customFormat="1" hidden="1" x14ac:dyDescent="0.25">
      <c r="A268" s="20" t="s">
        <v>1</v>
      </c>
      <c r="B268" s="62" t="s">
        <v>199</v>
      </c>
      <c r="C268" s="63"/>
      <c r="D268" s="63"/>
      <c r="E268" s="64"/>
      <c r="F268" s="20"/>
      <c r="G268" s="20"/>
      <c r="H268" s="20"/>
      <c r="I268" s="20"/>
      <c r="J268" s="20"/>
      <c r="K268" s="20"/>
      <c r="L268" s="20"/>
      <c r="M268" s="20"/>
      <c r="N268" s="20"/>
      <c r="O268" s="21"/>
    </row>
    <row r="269" spans="1:15" s="3" customFormat="1" hidden="1" x14ac:dyDescent="0.25">
      <c r="A269" s="19" t="s">
        <v>10</v>
      </c>
      <c r="B269" s="71" t="s">
        <v>311</v>
      </c>
      <c r="C269" s="72"/>
      <c r="D269" s="72"/>
      <c r="E269" s="73"/>
      <c r="F269" s="20">
        <v>1</v>
      </c>
      <c r="G269" s="20"/>
      <c r="H269" s="20"/>
      <c r="I269" s="20"/>
      <c r="J269" s="20"/>
      <c r="K269" s="20"/>
      <c r="L269" s="20"/>
      <c r="M269" s="20"/>
      <c r="N269" s="20"/>
      <c r="O269" s="30">
        <v>2600.59</v>
      </c>
    </row>
    <row r="270" spans="1:15" s="3" customFormat="1" hidden="1" x14ac:dyDescent="0.25">
      <c r="A270" s="19"/>
      <c r="B270" s="18" t="s">
        <v>130</v>
      </c>
      <c r="C270" s="18"/>
      <c r="D270" s="19" t="s">
        <v>10</v>
      </c>
      <c r="E270" s="18" t="s">
        <v>131</v>
      </c>
      <c r="F270" s="20"/>
      <c r="G270" s="20"/>
      <c r="H270" s="20"/>
      <c r="I270" s="20"/>
      <c r="J270" s="20" t="s">
        <v>12</v>
      </c>
      <c r="K270" s="20" t="s">
        <v>12</v>
      </c>
      <c r="L270" s="20" t="s">
        <v>12</v>
      </c>
      <c r="M270" s="20" t="s">
        <v>12</v>
      </c>
      <c r="N270" s="20" t="s">
        <v>12</v>
      </c>
      <c r="O270" s="21"/>
    </row>
    <row r="271" spans="1:15" s="28" customFormat="1" hidden="1" x14ac:dyDescent="0.25">
      <c r="A271" s="39" t="s">
        <v>390</v>
      </c>
      <c r="B271" s="40" t="s">
        <v>132</v>
      </c>
      <c r="C271" s="40"/>
      <c r="D271" s="39" t="s">
        <v>10</v>
      </c>
      <c r="E271" s="40" t="s">
        <v>133</v>
      </c>
      <c r="F271" s="39">
        <f>SUM(F272:F274)</f>
        <v>1</v>
      </c>
      <c r="G271" s="39"/>
      <c r="H271" s="39"/>
      <c r="I271" s="39"/>
      <c r="J271" s="39">
        <f t="shared" ref="J271:N271" si="46">SUM(J272:J274)</f>
        <v>0</v>
      </c>
      <c r="K271" s="39">
        <f t="shared" si="46"/>
        <v>0</v>
      </c>
      <c r="L271" s="39">
        <f t="shared" si="46"/>
        <v>0</v>
      </c>
      <c r="M271" s="39">
        <f t="shared" si="46"/>
        <v>0</v>
      </c>
      <c r="N271" s="39">
        <f t="shared" si="46"/>
        <v>0</v>
      </c>
      <c r="O271" s="41">
        <f>SUM(O272:O274)</f>
        <v>2600.59</v>
      </c>
    </row>
    <row r="272" spans="1:15" s="3" customFormat="1" hidden="1" x14ac:dyDescent="0.25">
      <c r="A272" s="20" t="s">
        <v>1</v>
      </c>
      <c r="B272" s="62" t="s">
        <v>199</v>
      </c>
      <c r="C272" s="63"/>
      <c r="D272" s="63"/>
      <c r="E272" s="64"/>
      <c r="F272" s="20"/>
      <c r="G272" s="20"/>
      <c r="H272" s="20"/>
      <c r="I272" s="20"/>
      <c r="J272" s="20"/>
      <c r="K272" s="20"/>
      <c r="L272" s="20"/>
      <c r="M272" s="20"/>
      <c r="N272" s="20"/>
      <c r="O272" s="21"/>
    </row>
    <row r="273" spans="1:15" s="3" customFormat="1" hidden="1" x14ac:dyDescent="0.25">
      <c r="A273" s="19" t="s">
        <v>10</v>
      </c>
      <c r="B273" s="71" t="s">
        <v>356</v>
      </c>
      <c r="C273" s="72"/>
      <c r="D273" s="72"/>
      <c r="E273" s="73"/>
      <c r="F273" s="20">
        <v>1</v>
      </c>
      <c r="G273" s="20"/>
      <c r="H273" s="20"/>
      <c r="I273" s="20"/>
      <c r="J273" s="20"/>
      <c r="K273" s="20"/>
      <c r="L273" s="20"/>
      <c r="M273" s="20"/>
      <c r="N273" s="20"/>
      <c r="O273" s="30">
        <v>2600.59</v>
      </c>
    </row>
    <row r="274" spans="1:15" s="3" customFormat="1" hidden="1" x14ac:dyDescent="0.25">
      <c r="A274" s="19"/>
      <c r="B274" s="18" t="s">
        <v>134</v>
      </c>
      <c r="C274" s="18"/>
      <c r="D274" s="19" t="s">
        <v>10</v>
      </c>
      <c r="E274" s="18" t="s">
        <v>135</v>
      </c>
      <c r="F274" s="20"/>
      <c r="G274" s="20"/>
      <c r="H274" s="20"/>
      <c r="I274" s="20"/>
      <c r="J274" s="20" t="s">
        <v>12</v>
      </c>
      <c r="K274" s="20" t="s">
        <v>12</v>
      </c>
      <c r="L274" s="20" t="s">
        <v>12</v>
      </c>
      <c r="M274" s="20" t="s">
        <v>12</v>
      </c>
      <c r="N274" s="20" t="s">
        <v>12</v>
      </c>
      <c r="O274" s="21"/>
    </row>
    <row r="275" spans="1:15" s="28" customFormat="1" hidden="1" x14ac:dyDescent="0.25">
      <c r="A275" s="39" t="s">
        <v>391</v>
      </c>
      <c r="B275" s="40" t="s">
        <v>136</v>
      </c>
      <c r="C275" s="40"/>
      <c r="D275" s="39" t="s">
        <v>10</v>
      </c>
      <c r="E275" s="40" t="s">
        <v>459</v>
      </c>
      <c r="F275" s="39">
        <f>SUM(F276:F277)</f>
        <v>1</v>
      </c>
      <c r="G275" s="39"/>
      <c r="H275" s="39"/>
      <c r="I275" s="39"/>
      <c r="J275" s="39">
        <f t="shared" ref="J275:N275" ca="1" si="47">SUM(J276:J282)</f>
        <v>0</v>
      </c>
      <c r="K275" s="39">
        <f t="shared" ca="1" si="47"/>
        <v>0</v>
      </c>
      <c r="L275" s="39">
        <f t="shared" si="47"/>
        <v>3</v>
      </c>
      <c r="M275" s="39">
        <f t="shared" ca="1" si="47"/>
        <v>0</v>
      </c>
      <c r="N275" s="39">
        <f t="shared" ca="1" si="47"/>
        <v>0</v>
      </c>
      <c r="O275" s="41">
        <f>SUM(O276:O277)</f>
        <v>2600.59</v>
      </c>
    </row>
    <row r="276" spans="1:15" s="3" customFormat="1" hidden="1" x14ac:dyDescent="0.25">
      <c r="A276" s="20" t="s">
        <v>1</v>
      </c>
      <c r="B276" s="62" t="s">
        <v>199</v>
      </c>
      <c r="C276" s="63"/>
      <c r="D276" s="63"/>
      <c r="E276" s="64"/>
      <c r="F276" s="20"/>
      <c r="G276" s="20"/>
      <c r="H276" s="20"/>
      <c r="I276" s="20"/>
      <c r="J276" s="20"/>
      <c r="K276" s="20"/>
      <c r="L276" s="20"/>
      <c r="M276" s="20"/>
      <c r="N276" s="20"/>
      <c r="O276" s="21"/>
    </row>
    <row r="277" spans="1:15" s="3" customFormat="1" hidden="1" x14ac:dyDescent="0.25">
      <c r="A277" s="19" t="s">
        <v>10</v>
      </c>
      <c r="B277" s="71" t="s">
        <v>222</v>
      </c>
      <c r="C277" s="72"/>
      <c r="D277" s="72"/>
      <c r="E277" s="73"/>
      <c r="F277" s="20">
        <v>1</v>
      </c>
      <c r="G277" s="20"/>
      <c r="H277" s="20"/>
      <c r="I277" s="20"/>
      <c r="J277" s="20"/>
      <c r="K277" s="20"/>
      <c r="L277" s="20"/>
      <c r="M277" s="20"/>
      <c r="N277" s="20"/>
      <c r="O277" s="30">
        <v>2600.59</v>
      </c>
    </row>
    <row r="278" spans="1:15" s="3" customFormat="1" hidden="1" x14ac:dyDescent="0.25">
      <c r="A278" s="19"/>
      <c r="B278" s="18" t="s">
        <v>137</v>
      </c>
      <c r="C278" s="18"/>
      <c r="D278" s="19" t="s">
        <v>10</v>
      </c>
      <c r="E278" s="18" t="s">
        <v>138</v>
      </c>
      <c r="F278" s="20"/>
      <c r="G278" s="20"/>
      <c r="H278" s="20"/>
      <c r="I278" s="20"/>
      <c r="J278" s="20" t="s">
        <v>12</v>
      </c>
      <c r="K278" s="20" t="s">
        <v>12</v>
      </c>
      <c r="L278" s="20" t="s">
        <v>12</v>
      </c>
      <c r="M278" s="20" t="s">
        <v>12</v>
      </c>
      <c r="N278" s="20" t="s">
        <v>12</v>
      </c>
      <c r="O278" s="21"/>
    </row>
    <row r="279" spans="1:15" hidden="1" x14ac:dyDescent="0.25">
      <c r="A279" s="11"/>
      <c r="B279" s="10"/>
      <c r="C279" s="10"/>
      <c r="D279" s="11"/>
      <c r="E279" s="12" t="s">
        <v>27</v>
      </c>
      <c r="F279" s="13">
        <f>F275+F271+F267+F263+F253+F250+F245+F238+F231+F227+F222+F216+F209+F206+F184+F167+F163+F160+F136+F129+F123</f>
        <v>75</v>
      </c>
      <c r="G279" s="13"/>
      <c r="H279" s="13"/>
      <c r="I279" s="13"/>
      <c r="J279" s="13">
        <f ca="1">J275+J271+J267+J263+J253+J250+J245+J238+J231+J227+J222+J216+J209+J206+J184+J167+J160+J136+J129+J123</f>
        <v>0</v>
      </c>
      <c r="K279" s="13">
        <f ca="1">K275+K271+K267+K263+K253+K250+K245+K238+K231+K227+K222+K216+K209+K206+K184+K167+K160+K136+K129+K123</f>
        <v>0</v>
      </c>
      <c r="L279" s="13">
        <v>3</v>
      </c>
      <c r="M279" s="13">
        <f ca="1">M275+M271+M267+M263+M253+M250+M245+M238+M231+M227+M222+M216+M209+M206+M184+M167+M160+M136+M129+M123</f>
        <v>0</v>
      </c>
      <c r="N279" s="13">
        <f ca="1">N275+N271+N267+N263+N253+N250+N245+N238+N231+N227+N222+N216+N209+N206+N184+N167+N160+N136+N129+N123</f>
        <v>0</v>
      </c>
      <c r="O279" s="32">
        <f>O275+O271+O267+O263+O253+O250+O245+O238+O231+O227+O222+O216+O209+O206+O184+O167+O160+O136+O129+O123</f>
        <v>205335.16999999993</v>
      </c>
    </row>
    <row r="280" spans="1:15" s="3" customFormat="1" hidden="1" x14ac:dyDescent="0.25">
      <c r="A280" s="23"/>
      <c r="B280" s="29"/>
      <c r="C280" s="29"/>
      <c r="D280" s="23"/>
      <c r="E280" s="24"/>
      <c r="F280" s="25"/>
      <c r="G280" s="25"/>
      <c r="H280" s="25"/>
      <c r="I280" s="25"/>
      <c r="J280" s="25"/>
      <c r="K280" s="25"/>
      <c r="L280" s="25"/>
      <c r="M280" s="25"/>
      <c r="N280" s="25"/>
      <c r="O280" s="33"/>
    </row>
    <row r="281" spans="1:15" hidden="1" x14ac:dyDescent="0.25">
      <c r="A281" s="90" t="s">
        <v>139</v>
      </c>
      <c r="B281" s="90"/>
      <c r="C281" s="90"/>
      <c r="D281" s="90"/>
      <c r="E281" s="90"/>
      <c r="F281" s="90"/>
      <c r="G281" s="90"/>
      <c r="H281" s="90"/>
      <c r="I281" s="90"/>
      <c r="J281" s="90"/>
      <c r="K281" s="90"/>
      <c r="L281" s="90"/>
      <c r="M281" s="90"/>
      <c r="N281" s="90"/>
      <c r="O281" s="91"/>
    </row>
    <row r="282" spans="1:15" s="28" customFormat="1" hidden="1" x14ac:dyDescent="0.25">
      <c r="A282" s="39" t="s">
        <v>393</v>
      </c>
      <c r="B282" s="40" t="s">
        <v>9</v>
      </c>
      <c r="C282" s="40"/>
      <c r="D282" s="39" t="s">
        <v>10</v>
      </c>
      <c r="E282" s="40" t="s">
        <v>418</v>
      </c>
      <c r="F282" s="39">
        <f>SUM(F283:F291)</f>
        <v>8</v>
      </c>
      <c r="G282" s="39"/>
      <c r="H282" s="39"/>
      <c r="I282" s="39"/>
      <c r="J282" s="39">
        <f t="shared" ref="J282:O282" si="48">SUM(J283:J291)</f>
        <v>0</v>
      </c>
      <c r="K282" s="39">
        <f t="shared" si="48"/>
        <v>0</v>
      </c>
      <c r="L282" s="39">
        <f t="shared" si="48"/>
        <v>0</v>
      </c>
      <c r="M282" s="39">
        <f t="shared" si="48"/>
        <v>0</v>
      </c>
      <c r="N282" s="39">
        <f t="shared" si="48"/>
        <v>0</v>
      </c>
      <c r="O282" s="41">
        <f t="shared" si="48"/>
        <v>20804.72</v>
      </c>
    </row>
    <row r="283" spans="1:15" s="3" customFormat="1" hidden="1" x14ac:dyDescent="0.25">
      <c r="A283" s="20" t="s">
        <v>1</v>
      </c>
      <c r="B283" s="62" t="s">
        <v>199</v>
      </c>
      <c r="C283" s="63"/>
      <c r="D283" s="63"/>
      <c r="E283" s="64"/>
      <c r="F283" s="20"/>
      <c r="G283" s="20"/>
      <c r="H283" s="20"/>
      <c r="I283" s="20"/>
      <c r="J283" s="20"/>
      <c r="K283" s="20"/>
      <c r="L283" s="20"/>
      <c r="M283" s="20"/>
      <c r="N283" s="20"/>
      <c r="O283" s="21"/>
    </row>
    <row r="284" spans="1:15" s="3" customFormat="1" hidden="1" x14ac:dyDescent="0.25">
      <c r="A284" s="19" t="s">
        <v>10</v>
      </c>
      <c r="B284" s="71" t="s">
        <v>302</v>
      </c>
      <c r="C284" s="72"/>
      <c r="D284" s="72"/>
      <c r="E284" s="73"/>
      <c r="F284" s="20">
        <v>1</v>
      </c>
      <c r="G284" s="20"/>
      <c r="H284" s="20"/>
      <c r="I284" s="20"/>
      <c r="J284" s="20"/>
      <c r="K284" s="20"/>
      <c r="L284" s="20"/>
      <c r="M284" s="20"/>
      <c r="N284" s="20"/>
      <c r="O284" s="30">
        <v>2600.59</v>
      </c>
    </row>
    <row r="285" spans="1:15" s="3" customFormat="1" hidden="1" x14ac:dyDescent="0.25">
      <c r="A285" s="19" t="s">
        <v>10</v>
      </c>
      <c r="B285" s="71" t="s">
        <v>299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296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297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300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298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8" t="s">
        <v>301</v>
      </c>
      <c r="C290" s="69"/>
      <c r="D290" s="69"/>
      <c r="E290" s="70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479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hidden="1" x14ac:dyDescent="0.25">
      <c r="A292" s="11"/>
      <c r="B292" s="10"/>
      <c r="C292" s="10"/>
      <c r="D292" s="11"/>
      <c r="E292" s="12" t="s">
        <v>27</v>
      </c>
      <c r="F292" s="13">
        <f>F282</f>
        <v>8</v>
      </c>
      <c r="G292" s="13"/>
      <c r="H292" s="13"/>
      <c r="I292" s="13"/>
      <c r="J292" s="13">
        <f t="shared" ref="J292:O292" si="49">J282</f>
        <v>0</v>
      </c>
      <c r="K292" s="13">
        <f t="shared" si="49"/>
        <v>0</v>
      </c>
      <c r="L292" s="13">
        <f t="shared" si="49"/>
        <v>0</v>
      </c>
      <c r="M292" s="13">
        <f t="shared" si="49"/>
        <v>0</v>
      </c>
      <c r="N292" s="13">
        <f t="shared" si="49"/>
        <v>0</v>
      </c>
      <c r="O292" s="15">
        <f t="shared" si="49"/>
        <v>20804.72</v>
      </c>
    </row>
    <row r="293" spans="1:15" s="3" customFormat="1" hidden="1" x14ac:dyDescent="0.25">
      <c r="A293" s="23"/>
      <c r="B293" s="29"/>
      <c r="C293" s="29"/>
      <c r="D293" s="23"/>
      <c r="E293" s="24"/>
      <c r="F293" s="25"/>
      <c r="G293" s="25"/>
      <c r="H293" s="25"/>
      <c r="I293" s="25"/>
      <c r="J293" s="25"/>
      <c r="K293" s="25"/>
      <c r="L293" s="25"/>
      <c r="M293" s="25"/>
      <c r="N293" s="25"/>
      <c r="O293" s="27"/>
    </row>
    <row r="294" spans="1:15" hidden="1" x14ac:dyDescent="0.25">
      <c r="A294" s="90" t="s">
        <v>140</v>
      </c>
      <c r="B294" s="90"/>
      <c r="C294" s="90"/>
      <c r="D294" s="90"/>
      <c r="E294" s="90"/>
      <c r="F294" s="90"/>
      <c r="G294" s="90"/>
      <c r="H294" s="90"/>
      <c r="I294" s="90"/>
      <c r="J294" s="90"/>
      <c r="K294" s="90"/>
      <c r="L294" s="90"/>
      <c r="M294" s="90"/>
      <c r="N294" s="90"/>
      <c r="O294" s="91"/>
    </row>
    <row r="295" spans="1:15" s="3" customFormat="1" hidden="1" x14ac:dyDescent="0.25">
      <c r="A295" s="39" t="s">
        <v>399</v>
      </c>
      <c r="B295" s="40" t="s">
        <v>141</v>
      </c>
      <c r="C295" s="40"/>
      <c r="D295" s="39" t="s">
        <v>13</v>
      </c>
      <c r="E295" s="40" t="s">
        <v>142</v>
      </c>
      <c r="F295" s="39">
        <f>SUM(F296:F297)</f>
        <v>1</v>
      </c>
      <c r="G295" s="39"/>
      <c r="H295" s="39"/>
      <c r="I295" s="39"/>
      <c r="J295" s="39">
        <f t="shared" ref="J295:N295" si="50">SUM(J296:J297)</f>
        <v>0</v>
      </c>
      <c r="K295" s="39">
        <f t="shared" si="50"/>
        <v>0</v>
      </c>
      <c r="L295" s="39">
        <f t="shared" si="50"/>
        <v>0</v>
      </c>
      <c r="M295" s="39">
        <f t="shared" si="50"/>
        <v>0</v>
      </c>
      <c r="N295" s="39">
        <f t="shared" si="50"/>
        <v>0</v>
      </c>
      <c r="O295" s="43">
        <f>SUM(O296:O297)</f>
        <v>2646.24</v>
      </c>
    </row>
    <row r="296" spans="1:15" s="28" customFormat="1" hidden="1" x14ac:dyDescent="0.25">
      <c r="A296" s="20" t="s">
        <v>1</v>
      </c>
      <c r="B296" s="62" t="s">
        <v>199</v>
      </c>
      <c r="C296" s="63"/>
      <c r="D296" s="63"/>
      <c r="E296" s="64"/>
      <c r="F296" s="20"/>
      <c r="G296" s="20"/>
      <c r="H296" s="20"/>
      <c r="I296" s="20"/>
      <c r="J296" s="20"/>
      <c r="K296" s="20"/>
      <c r="L296" s="20"/>
      <c r="M296" s="20"/>
      <c r="N296" s="20"/>
      <c r="O296" s="21"/>
    </row>
    <row r="297" spans="1:15" s="3" customFormat="1" hidden="1" x14ac:dyDescent="0.25">
      <c r="A297" s="19" t="s">
        <v>13</v>
      </c>
      <c r="B297" s="71" t="s">
        <v>438</v>
      </c>
      <c r="C297" s="72"/>
      <c r="D297" s="72"/>
      <c r="E297" s="73"/>
      <c r="F297" s="20">
        <v>1</v>
      </c>
      <c r="G297" s="20"/>
      <c r="H297" s="20"/>
      <c r="I297" s="20"/>
      <c r="J297" s="20"/>
      <c r="K297" s="20"/>
      <c r="L297" s="20"/>
      <c r="M297" s="20"/>
      <c r="N297" s="20"/>
      <c r="O297" s="30">
        <v>2646.24</v>
      </c>
    </row>
    <row r="298" spans="1:15" s="28" customFormat="1" hidden="1" x14ac:dyDescent="0.25">
      <c r="A298" s="39" t="s">
        <v>400</v>
      </c>
      <c r="B298" s="40" t="s">
        <v>143</v>
      </c>
      <c r="C298" s="40"/>
      <c r="D298" s="39" t="s">
        <v>13</v>
      </c>
      <c r="E298" s="40" t="s">
        <v>144</v>
      </c>
      <c r="F298" s="39">
        <f>SUM(F299:F300)</f>
        <v>1</v>
      </c>
      <c r="G298" s="39"/>
      <c r="H298" s="39"/>
      <c r="I298" s="39"/>
      <c r="J298" s="39">
        <f t="shared" ref="J298:N298" si="51">SUM(J299:J300)</f>
        <v>0</v>
      </c>
      <c r="K298" s="39">
        <f t="shared" si="51"/>
        <v>0</v>
      </c>
      <c r="L298" s="39">
        <f t="shared" si="51"/>
        <v>0</v>
      </c>
      <c r="M298" s="39">
        <f t="shared" si="51"/>
        <v>0</v>
      </c>
      <c r="N298" s="39">
        <f t="shared" si="51"/>
        <v>0</v>
      </c>
      <c r="O298" s="43">
        <f>SUM(O299:O300)</f>
        <v>2646.24</v>
      </c>
    </row>
    <row r="299" spans="1:15" s="28" customFormat="1" hidden="1" x14ac:dyDescent="0.25">
      <c r="A299" s="20" t="s">
        <v>1</v>
      </c>
      <c r="B299" s="62" t="s">
        <v>199</v>
      </c>
      <c r="C299" s="63"/>
      <c r="D299" s="63"/>
      <c r="E299" s="64"/>
      <c r="F299" s="20"/>
      <c r="G299" s="20"/>
      <c r="H299" s="20"/>
      <c r="I299" s="20"/>
      <c r="J299" s="20"/>
      <c r="K299" s="20"/>
      <c r="L299" s="20"/>
      <c r="M299" s="20"/>
      <c r="N299" s="20"/>
      <c r="O299" s="21"/>
    </row>
    <row r="300" spans="1:15" s="3" customFormat="1" hidden="1" x14ac:dyDescent="0.25">
      <c r="A300" s="19" t="s">
        <v>13</v>
      </c>
      <c r="B300" s="71" t="s">
        <v>430</v>
      </c>
      <c r="C300" s="72"/>
      <c r="D300" s="72"/>
      <c r="E300" s="73"/>
      <c r="F300" s="20">
        <v>1</v>
      </c>
      <c r="G300" s="20"/>
      <c r="H300" s="20"/>
      <c r="I300" s="20"/>
      <c r="J300" s="20"/>
      <c r="K300" s="20"/>
      <c r="L300" s="20"/>
      <c r="M300" s="20"/>
      <c r="N300" s="20"/>
      <c r="O300" s="30">
        <v>2646.24</v>
      </c>
    </row>
    <row r="301" spans="1:15" s="28" customFormat="1" hidden="1" x14ac:dyDescent="0.25">
      <c r="A301" s="39" t="s">
        <v>401</v>
      </c>
      <c r="B301" s="40" t="s">
        <v>460</v>
      </c>
      <c r="C301" s="40"/>
      <c r="D301" s="39" t="s">
        <v>13</v>
      </c>
      <c r="E301" s="40" t="s">
        <v>461</v>
      </c>
      <c r="F301" s="39">
        <f>SUM(F302:F303)</f>
        <v>1</v>
      </c>
      <c r="G301" s="39"/>
      <c r="H301" s="39"/>
      <c r="I301" s="39"/>
      <c r="J301" s="39">
        <f t="shared" ref="J301:N301" si="52">SUM(J302:J303)</f>
        <v>0</v>
      </c>
      <c r="K301" s="39">
        <f t="shared" si="52"/>
        <v>0</v>
      </c>
      <c r="L301" s="39">
        <f t="shared" si="52"/>
        <v>0</v>
      </c>
      <c r="M301" s="39">
        <f t="shared" si="52"/>
        <v>0</v>
      </c>
      <c r="N301" s="39">
        <f t="shared" si="52"/>
        <v>0</v>
      </c>
      <c r="O301" s="43">
        <f>SUM(O302:O303)</f>
        <v>2646.24</v>
      </c>
    </row>
    <row r="302" spans="1:15" s="28" customFormat="1" hidden="1" x14ac:dyDescent="0.25">
      <c r="A302" s="20" t="s">
        <v>1</v>
      </c>
      <c r="B302" s="62" t="s">
        <v>199</v>
      </c>
      <c r="C302" s="63"/>
      <c r="D302" s="63"/>
      <c r="E302" s="64"/>
      <c r="F302" s="20"/>
      <c r="G302" s="20"/>
      <c r="H302" s="20"/>
      <c r="I302" s="20"/>
      <c r="J302" s="20"/>
      <c r="K302" s="20"/>
      <c r="L302" s="20"/>
      <c r="M302" s="20"/>
      <c r="N302" s="20"/>
      <c r="O302" s="21"/>
    </row>
    <row r="303" spans="1:15" s="3" customFormat="1" hidden="1" x14ac:dyDescent="0.25">
      <c r="A303" s="19" t="s">
        <v>13</v>
      </c>
      <c r="B303" s="71" t="s">
        <v>288</v>
      </c>
      <c r="C303" s="72"/>
      <c r="D303" s="72"/>
      <c r="E303" s="73"/>
      <c r="F303" s="20">
        <v>1</v>
      </c>
      <c r="G303" s="20"/>
      <c r="H303" s="20"/>
      <c r="I303" s="20"/>
      <c r="J303" s="20"/>
      <c r="K303" s="20"/>
      <c r="L303" s="20"/>
      <c r="M303" s="20"/>
      <c r="N303" s="20"/>
      <c r="O303" s="30">
        <v>2646.24</v>
      </c>
    </row>
    <row r="304" spans="1:15" s="28" customFormat="1" hidden="1" x14ac:dyDescent="0.25">
      <c r="A304" s="39" t="s">
        <v>402</v>
      </c>
      <c r="B304" s="40" t="s">
        <v>145</v>
      </c>
      <c r="C304" s="40"/>
      <c r="D304" s="39" t="s">
        <v>13</v>
      </c>
      <c r="E304" s="40" t="s">
        <v>146</v>
      </c>
      <c r="F304" s="39">
        <f>SUM(F305:F306)</f>
        <v>1</v>
      </c>
      <c r="G304" s="39"/>
      <c r="H304" s="39"/>
      <c r="I304" s="39"/>
      <c r="J304" s="39">
        <f t="shared" ref="J304:N304" si="53">SUM(J305:J306)</f>
        <v>0</v>
      </c>
      <c r="K304" s="39">
        <f t="shared" si="53"/>
        <v>0</v>
      </c>
      <c r="L304" s="39">
        <f t="shared" si="53"/>
        <v>0</v>
      </c>
      <c r="M304" s="39">
        <f t="shared" si="53"/>
        <v>0</v>
      </c>
      <c r="N304" s="39">
        <f t="shared" si="53"/>
        <v>0</v>
      </c>
      <c r="O304" s="43">
        <f>SUM(O305:O306)</f>
        <v>2646.24</v>
      </c>
    </row>
    <row r="305" spans="1:15" s="28" customFormat="1" hidden="1" x14ac:dyDescent="0.25">
      <c r="A305" s="20" t="s">
        <v>1</v>
      </c>
      <c r="B305" s="62" t="s">
        <v>199</v>
      </c>
      <c r="C305" s="63"/>
      <c r="D305" s="63"/>
      <c r="E305" s="64"/>
      <c r="F305" s="20"/>
      <c r="G305" s="20"/>
      <c r="H305" s="20"/>
      <c r="I305" s="20"/>
      <c r="J305" s="20"/>
      <c r="K305" s="20"/>
      <c r="L305" s="20"/>
      <c r="M305" s="20"/>
      <c r="N305" s="20"/>
      <c r="O305" s="21"/>
    </row>
    <row r="306" spans="1:15" s="3" customFormat="1" hidden="1" x14ac:dyDescent="0.25">
      <c r="A306" s="19" t="s">
        <v>13</v>
      </c>
      <c r="B306" s="71" t="s">
        <v>266</v>
      </c>
      <c r="C306" s="72"/>
      <c r="D306" s="72"/>
      <c r="E306" s="73"/>
      <c r="F306" s="20">
        <v>1</v>
      </c>
      <c r="G306" s="20"/>
      <c r="H306" s="20"/>
      <c r="I306" s="20"/>
      <c r="J306" s="20"/>
      <c r="K306" s="20"/>
      <c r="L306" s="20"/>
      <c r="M306" s="20"/>
      <c r="N306" s="20"/>
      <c r="O306" s="30">
        <v>2646.24</v>
      </c>
    </row>
    <row r="307" spans="1:15" s="28" customFormat="1" hidden="1" x14ac:dyDescent="0.25">
      <c r="A307" s="39" t="s">
        <v>403</v>
      </c>
      <c r="B307" s="40" t="s">
        <v>147</v>
      </c>
      <c r="C307" s="40"/>
      <c r="D307" s="39" t="s">
        <v>13</v>
      </c>
      <c r="E307" s="40" t="s">
        <v>148</v>
      </c>
      <c r="F307" s="39">
        <f>SUM(F308:F309)</f>
        <v>1</v>
      </c>
      <c r="G307" s="39"/>
      <c r="H307" s="39"/>
      <c r="I307" s="39"/>
      <c r="J307" s="39">
        <f t="shared" ref="J307:N307" si="54">SUM(J308:J309)</f>
        <v>0</v>
      </c>
      <c r="K307" s="39">
        <f t="shared" si="54"/>
        <v>0</v>
      </c>
      <c r="L307" s="39">
        <f t="shared" si="54"/>
        <v>0</v>
      </c>
      <c r="M307" s="39">
        <f t="shared" si="54"/>
        <v>0</v>
      </c>
      <c r="N307" s="39">
        <f t="shared" si="54"/>
        <v>0</v>
      </c>
      <c r="O307" s="43">
        <f>SUM(O308:O309)</f>
        <v>2646.24</v>
      </c>
    </row>
    <row r="308" spans="1:15" s="28" customFormat="1" hidden="1" x14ac:dyDescent="0.25">
      <c r="A308" s="20" t="s">
        <v>1</v>
      </c>
      <c r="B308" s="62" t="s">
        <v>199</v>
      </c>
      <c r="C308" s="63"/>
      <c r="D308" s="63"/>
      <c r="E308" s="64"/>
      <c r="F308" s="20"/>
      <c r="G308" s="20"/>
      <c r="H308" s="20"/>
      <c r="I308" s="20"/>
      <c r="J308" s="20"/>
      <c r="K308" s="20"/>
      <c r="L308" s="20"/>
      <c r="M308" s="20"/>
      <c r="N308" s="20"/>
      <c r="O308" s="21"/>
    </row>
    <row r="309" spans="1:15" s="3" customFormat="1" hidden="1" x14ac:dyDescent="0.25">
      <c r="A309" s="19" t="s">
        <v>13</v>
      </c>
      <c r="B309" s="71" t="s">
        <v>265</v>
      </c>
      <c r="C309" s="72"/>
      <c r="D309" s="72"/>
      <c r="E309" s="73"/>
      <c r="F309" s="20">
        <v>1</v>
      </c>
      <c r="G309" s="20"/>
      <c r="H309" s="20"/>
      <c r="I309" s="20"/>
      <c r="J309" s="20"/>
      <c r="K309" s="20"/>
      <c r="L309" s="20"/>
      <c r="M309" s="20"/>
      <c r="N309" s="20"/>
      <c r="O309" s="30">
        <v>2646.24</v>
      </c>
    </row>
    <row r="310" spans="1:15" s="28" customFormat="1" hidden="1" x14ac:dyDescent="0.25">
      <c r="A310" s="39" t="s">
        <v>404</v>
      </c>
      <c r="B310" s="40" t="s">
        <v>149</v>
      </c>
      <c r="C310" s="40"/>
      <c r="D310" s="39" t="s">
        <v>13</v>
      </c>
      <c r="E310" s="40" t="s">
        <v>150</v>
      </c>
      <c r="F310" s="39">
        <f>SUM(F311:F312)</f>
        <v>1</v>
      </c>
      <c r="G310" s="39"/>
      <c r="H310" s="39"/>
      <c r="I310" s="39"/>
      <c r="J310" s="39">
        <f t="shared" ref="J310:N310" si="55">SUM(J311:J312)</f>
        <v>0</v>
      </c>
      <c r="K310" s="39">
        <f t="shared" si="55"/>
        <v>0</v>
      </c>
      <c r="L310" s="39">
        <f t="shared" si="55"/>
        <v>0</v>
      </c>
      <c r="M310" s="39">
        <f t="shared" si="55"/>
        <v>0</v>
      </c>
      <c r="N310" s="39">
        <f t="shared" si="55"/>
        <v>0</v>
      </c>
      <c r="O310" s="43">
        <f>SUM(O311:O312)</f>
        <v>2646.24</v>
      </c>
    </row>
    <row r="311" spans="1:15" s="28" customFormat="1" hidden="1" x14ac:dyDescent="0.25">
      <c r="A311" s="20" t="s">
        <v>1</v>
      </c>
      <c r="B311" s="62" t="s">
        <v>199</v>
      </c>
      <c r="C311" s="63"/>
      <c r="D311" s="63"/>
      <c r="E311" s="64"/>
      <c r="F311" s="20"/>
      <c r="G311" s="20"/>
      <c r="H311" s="20"/>
      <c r="I311" s="20"/>
      <c r="J311" s="20"/>
      <c r="K311" s="20"/>
      <c r="L311" s="20"/>
      <c r="M311" s="20"/>
      <c r="N311" s="20"/>
      <c r="O311" s="21"/>
    </row>
    <row r="312" spans="1:15" s="3" customFormat="1" hidden="1" x14ac:dyDescent="0.25">
      <c r="A312" s="19" t="s">
        <v>13</v>
      </c>
      <c r="B312" s="71" t="s">
        <v>260</v>
      </c>
      <c r="C312" s="72"/>
      <c r="D312" s="72"/>
      <c r="E312" s="73"/>
      <c r="F312" s="20">
        <v>1</v>
      </c>
      <c r="G312" s="20"/>
      <c r="H312" s="20"/>
      <c r="I312" s="20"/>
      <c r="J312" s="20"/>
      <c r="K312" s="20"/>
      <c r="L312" s="20"/>
      <c r="M312" s="20"/>
      <c r="N312" s="20"/>
      <c r="O312" s="30">
        <v>2646.24</v>
      </c>
    </row>
    <row r="313" spans="1:15" s="3" customFormat="1" hidden="1" x14ac:dyDescent="0.25">
      <c r="A313" s="19"/>
      <c r="B313" s="18" t="s">
        <v>151</v>
      </c>
      <c r="C313" s="18"/>
      <c r="D313" s="19" t="s">
        <v>13</v>
      </c>
      <c r="E313" s="18" t="s">
        <v>152</v>
      </c>
      <c r="F313" s="20"/>
      <c r="G313" s="20"/>
      <c r="H313" s="20"/>
      <c r="I313" s="20"/>
      <c r="J313" s="20" t="s">
        <v>12</v>
      </c>
      <c r="K313" s="20" t="s">
        <v>12</v>
      </c>
      <c r="L313" s="20" t="s">
        <v>12</v>
      </c>
      <c r="M313" s="20" t="s">
        <v>12</v>
      </c>
      <c r="N313" s="20" t="s">
        <v>12</v>
      </c>
      <c r="O313" s="21"/>
    </row>
    <row r="314" spans="1:15" s="3" customFormat="1" hidden="1" x14ac:dyDescent="0.25">
      <c r="A314" s="19"/>
      <c r="B314" s="18" t="s">
        <v>153</v>
      </c>
      <c r="C314" s="18"/>
      <c r="D314" s="19" t="s">
        <v>13</v>
      </c>
      <c r="E314" s="18" t="s">
        <v>154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39" t="s">
        <v>405</v>
      </c>
      <c r="B315" s="40" t="s">
        <v>155</v>
      </c>
      <c r="C315" s="40"/>
      <c r="D315" s="39" t="s">
        <v>13</v>
      </c>
      <c r="E315" s="40" t="s">
        <v>156</v>
      </c>
      <c r="F315" s="39">
        <f>SUM(F316:F317)</f>
        <v>1</v>
      </c>
      <c r="G315" s="39"/>
      <c r="H315" s="39"/>
      <c r="I315" s="39"/>
      <c r="J315" s="39">
        <f t="shared" ref="J315:N315" si="56">SUM(J316:J317)</f>
        <v>0</v>
      </c>
      <c r="K315" s="39">
        <f t="shared" si="56"/>
        <v>0</v>
      </c>
      <c r="L315" s="39">
        <f t="shared" si="56"/>
        <v>0</v>
      </c>
      <c r="M315" s="39">
        <f t="shared" si="56"/>
        <v>0</v>
      </c>
      <c r="N315" s="39">
        <f t="shared" si="56"/>
        <v>0</v>
      </c>
      <c r="O315" s="43">
        <f>SUM(O316:O317)</f>
        <v>2646.24</v>
      </c>
    </row>
    <row r="316" spans="1:15" s="28" customFormat="1" hidden="1" x14ac:dyDescent="0.25">
      <c r="A316" s="20" t="s">
        <v>1</v>
      </c>
      <c r="B316" s="62" t="s">
        <v>199</v>
      </c>
      <c r="C316" s="63"/>
      <c r="D316" s="63"/>
      <c r="E316" s="64"/>
      <c r="F316" s="20"/>
      <c r="G316" s="20"/>
      <c r="H316" s="20"/>
      <c r="I316" s="20"/>
      <c r="J316" s="20"/>
      <c r="K316" s="20"/>
      <c r="L316" s="20"/>
      <c r="M316" s="20"/>
      <c r="N316" s="20"/>
      <c r="O316" s="21"/>
    </row>
    <row r="317" spans="1:15" s="3" customFormat="1" hidden="1" x14ac:dyDescent="0.25">
      <c r="A317" s="19" t="s">
        <v>13</v>
      </c>
      <c r="B317" s="71" t="s">
        <v>431</v>
      </c>
      <c r="C317" s="72"/>
      <c r="D317" s="72"/>
      <c r="E317" s="73"/>
      <c r="F317" s="20">
        <v>1</v>
      </c>
      <c r="G317" s="20"/>
      <c r="H317" s="20"/>
      <c r="I317" s="20"/>
      <c r="J317" s="20"/>
      <c r="K317" s="20"/>
      <c r="L317" s="20"/>
      <c r="M317" s="20"/>
      <c r="N317" s="20"/>
      <c r="O317" s="30">
        <v>2646.24</v>
      </c>
    </row>
    <row r="318" spans="1:15" s="3" customFormat="1" hidden="1" x14ac:dyDescent="0.25">
      <c r="A318" s="19"/>
      <c r="B318" s="18" t="s">
        <v>157</v>
      </c>
      <c r="C318" s="18"/>
      <c r="D318" s="19" t="s">
        <v>13</v>
      </c>
      <c r="E318" s="18" t="s">
        <v>158</v>
      </c>
      <c r="F318" s="20"/>
      <c r="G318" s="20"/>
      <c r="H318" s="20"/>
      <c r="I318" s="20"/>
      <c r="J318" s="20" t="s">
        <v>12</v>
      </c>
      <c r="K318" s="20" t="s">
        <v>12</v>
      </c>
      <c r="L318" s="20" t="s">
        <v>12</v>
      </c>
      <c r="M318" s="20" t="s">
        <v>12</v>
      </c>
      <c r="N318" s="20" t="s">
        <v>12</v>
      </c>
      <c r="O318" s="21"/>
    </row>
    <row r="319" spans="1:15" s="28" customFormat="1" hidden="1" x14ac:dyDescent="0.25">
      <c r="A319" s="39" t="s">
        <v>406</v>
      </c>
      <c r="B319" s="40" t="s">
        <v>159</v>
      </c>
      <c r="C319" s="40"/>
      <c r="D319" s="39" t="s">
        <v>13</v>
      </c>
      <c r="E319" s="40" t="s">
        <v>160</v>
      </c>
      <c r="F319" s="39">
        <f>SUM(F320:F321)</f>
        <v>1</v>
      </c>
      <c r="G319" s="39"/>
      <c r="H319" s="39"/>
      <c r="I319" s="39"/>
      <c r="J319" s="39">
        <f t="shared" ref="J319:N319" si="57">SUM(J320:J321)</f>
        <v>0</v>
      </c>
      <c r="K319" s="39">
        <f t="shared" si="57"/>
        <v>0</v>
      </c>
      <c r="L319" s="39">
        <f t="shared" si="57"/>
        <v>0</v>
      </c>
      <c r="M319" s="39">
        <f t="shared" si="57"/>
        <v>0</v>
      </c>
      <c r="N319" s="39">
        <f t="shared" si="57"/>
        <v>0</v>
      </c>
      <c r="O319" s="43">
        <f>SUM(O320:O321)</f>
        <v>2646.24</v>
      </c>
    </row>
    <row r="320" spans="1:15" s="28" customFormat="1" hidden="1" x14ac:dyDescent="0.25">
      <c r="A320" s="20" t="s">
        <v>1</v>
      </c>
      <c r="B320" s="62" t="s">
        <v>199</v>
      </c>
      <c r="C320" s="63"/>
      <c r="D320" s="63"/>
      <c r="E320" s="64"/>
      <c r="F320" s="20"/>
      <c r="G320" s="20"/>
      <c r="H320" s="20"/>
      <c r="I320" s="20"/>
      <c r="J320" s="20"/>
      <c r="K320" s="20"/>
      <c r="L320" s="20"/>
      <c r="M320" s="20"/>
      <c r="N320" s="20"/>
      <c r="O320" s="21"/>
    </row>
    <row r="321" spans="1:15" s="3" customFormat="1" hidden="1" x14ac:dyDescent="0.25">
      <c r="A321" s="19" t="s">
        <v>13</v>
      </c>
      <c r="B321" s="71" t="s">
        <v>437</v>
      </c>
      <c r="C321" s="72"/>
      <c r="D321" s="72"/>
      <c r="E321" s="73"/>
      <c r="F321" s="20">
        <v>1</v>
      </c>
      <c r="G321" s="20"/>
      <c r="H321" s="20"/>
      <c r="I321" s="20"/>
      <c r="J321" s="20"/>
      <c r="K321" s="20"/>
      <c r="L321" s="20"/>
      <c r="M321" s="20"/>
      <c r="N321" s="20"/>
      <c r="O321" s="30">
        <v>2646.24</v>
      </c>
    </row>
    <row r="322" spans="1:15" s="28" customFormat="1" hidden="1" x14ac:dyDescent="0.25">
      <c r="A322" s="39" t="s">
        <v>407</v>
      </c>
      <c r="B322" s="40" t="s">
        <v>462</v>
      </c>
      <c r="C322" s="40"/>
      <c r="D322" s="39" t="s">
        <v>13</v>
      </c>
      <c r="E322" s="40" t="s">
        <v>161</v>
      </c>
      <c r="F322" s="39">
        <f>SUM(F323:F326)</f>
        <v>3</v>
      </c>
      <c r="G322" s="39"/>
      <c r="H322" s="39"/>
      <c r="I322" s="39"/>
      <c r="J322" s="39">
        <f t="shared" ref="J322:N322" si="58">SUM(J323:J326)</f>
        <v>0</v>
      </c>
      <c r="K322" s="39">
        <f t="shared" si="58"/>
        <v>0</v>
      </c>
      <c r="L322" s="39">
        <f t="shared" si="58"/>
        <v>0</v>
      </c>
      <c r="M322" s="39">
        <f t="shared" si="58"/>
        <v>0</v>
      </c>
      <c r="N322" s="39">
        <f t="shared" si="58"/>
        <v>0</v>
      </c>
      <c r="O322" s="43">
        <f>SUM(O323:O326)</f>
        <v>7938.7199999999993</v>
      </c>
    </row>
    <row r="323" spans="1:15" s="28" customFormat="1" hidden="1" x14ac:dyDescent="0.25">
      <c r="A323" s="20" t="s">
        <v>1</v>
      </c>
      <c r="B323" s="62" t="s">
        <v>199</v>
      </c>
      <c r="C323" s="63"/>
      <c r="D323" s="63"/>
      <c r="E323" s="64"/>
      <c r="F323" s="20"/>
      <c r="G323" s="20"/>
      <c r="H323" s="20"/>
      <c r="I323" s="20"/>
      <c r="J323" s="20"/>
      <c r="K323" s="20"/>
      <c r="L323" s="20"/>
      <c r="M323" s="20"/>
      <c r="N323" s="20"/>
      <c r="O323" s="21"/>
    </row>
    <row r="324" spans="1:15" s="3" customFormat="1" hidden="1" x14ac:dyDescent="0.25">
      <c r="A324" s="19" t="s">
        <v>13</v>
      </c>
      <c r="B324" s="71" t="s">
        <v>276</v>
      </c>
      <c r="C324" s="72"/>
      <c r="D324" s="72"/>
      <c r="E324" s="73"/>
      <c r="F324" s="20">
        <v>1</v>
      </c>
      <c r="G324" s="20"/>
      <c r="H324" s="20"/>
      <c r="I324" s="20"/>
      <c r="J324" s="20"/>
      <c r="K324" s="20"/>
      <c r="L324" s="20"/>
      <c r="M324" s="20"/>
      <c r="N324" s="20"/>
      <c r="O324" s="30">
        <v>2646.24</v>
      </c>
    </row>
    <row r="325" spans="1:15" s="3" customFormat="1" hidden="1" x14ac:dyDescent="0.25">
      <c r="A325" s="19" t="s">
        <v>13</v>
      </c>
      <c r="B325" s="71" t="s">
        <v>277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278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28" customFormat="1" hidden="1" x14ac:dyDescent="0.25">
      <c r="A327" s="39" t="s">
        <v>408</v>
      </c>
      <c r="B327" s="40" t="s">
        <v>162</v>
      </c>
      <c r="C327" s="40"/>
      <c r="D327" s="39" t="s">
        <v>13</v>
      </c>
      <c r="E327" s="40" t="s">
        <v>416</v>
      </c>
      <c r="F327" s="39">
        <f>SUM(F328:F329)</f>
        <v>1</v>
      </c>
      <c r="G327" s="39"/>
      <c r="H327" s="39"/>
      <c r="I327" s="39"/>
      <c r="J327" s="39">
        <f t="shared" ref="J327:N327" si="59">SUM(J328:J329)</f>
        <v>0</v>
      </c>
      <c r="K327" s="39">
        <f t="shared" si="59"/>
        <v>0</v>
      </c>
      <c r="L327" s="39">
        <f t="shared" si="59"/>
        <v>0</v>
      </c>
      <c r="M327" s="39">
        <f t="shared" si="59"/>
        <v>0</v>
      </c>
      <c r="N327" s="39">
        <f t="shared" si="59"/>
        <v>0</v>
      </c>
      <c r="O327" s="43">
        <f>SUM(O328:O329)</f>
        <v>2646.24</v>
      </c>
    </row>
    <row r="328" spans="1:15" s="28" customFormat="1" hidden="1" x14ac:dyDescent="0.25">
      <c r="A328" s="20" t="s">
        <v>1</v>
      </c>
      <c r="B328" s="62" t="s">
        <v>199</v>
      </c>
      <c r="C328" s="63"/>
      <c r="D328" s="63"/>
      <c r="E328" s="64"/>
      <c r="F328" s="20"/>
      <c r="G328" s="20"/>
      <c r="H328" s="20"/>
      <c r="I328" s="20"/>
      <c r="J328" s="20"/>
      <c r="K328" s="20"/>
      <c r="L328" s="20"/>
      <c r="M328" s="20"/>
      <c r="N328" s="20"/>
      <c r="O328" s="21"/>
    </row>
    <row r="329" spans="1:15" s="3" customFormat="1" hidden="1" x14ac:dyDescent="0.25">
      <c r="A329" s="19" t="s">
        <v>13</v>
      </c>
      <c r="B329" s="71" t="s">
        <v>271</v>
      </c>
      <c r="C329" s="72"/>
      <c r="D329" s="72"/>
      <c r="E329" s="73"/>
      <c r="F329" s="20">
        <v>1</v>
      </c>
      <c r="G329" s="20"/>
      <c r="H329" s="20"/>
      <c r="I329" s="20"/>
      <c r="J329" s="20"/>
      <c r="K329" s="20"/>
      <c r="L329" s="20"/>
      <c r="M329" s="20"/>
      <c r="N329" s="20"/>
      <c r="O329" s="30">
        <v>2646.24</v>
      </c>
    </row>
    <row r="330" spans="1:15" s="28" customFormat="1" hidden="1" x14ac:dyDescent="0.25">
      <c r="A330" s="39" t="s">
        <v>409</v>
      </c>
      <c r="B330" s="40" t="s">
        <v>163</v>
      </c>
      <c r="C330" s="40"/>
      <c r="D330" s="39" t="s">
        <v>13</v>
      </c>
      <c r="E330" s="40" t="s">
        <v>164</v>
      </c>
      <c r="F330" s="39">
        <f>SUM(F331:F332)</f>
        <v>1</v>
      </c>
      <c r="G330" s="39"/>
      <c r="H330" s="39"/>
      <c r="I330" s="39"/>
      <c r="J330" s="39">
        <f t="shared" ref="J330:N330" si="60">SUM(J331:J332)</f>
        <v>0</v>
      </c>
      <c r="K330" s="39">
        <f t="shared" si="60"/>
        <v>0</v>
      </c>
      <c r="L330" s="39">
        <f t="shared" si="60"/>
        <v>0</v>
      </c>
      <c r="M330" s="39">
        <f t="shared" si="60"/>
        <v>0</v>
      </c>
      <c r="N330" s="39">
        <f t="shared" si="60"/>
        <v>0</v>
      </c>
      <c r="O330" s="43">
        <f>SUM(O331:O332)</f>
        <v>2646.24</v>
      </c>
    </row>
    <row r="331" spans="1:15" s="28" customFormat="1" hidden="1" x14ac:dyDescent="0.25">
      <c r="A331" s="20" t="s">
        <v>1</v>
      </c>
      <c r="B331" s="62" t="s">
        <v>199</v>
      </c>
      <c r="C331" s="63"/>
      <c r="D331" s="63"/>
      <c r="E331" s="64"/>
      <c r="F331" s="20"/>
      <c r="G331" s="20"/>
      <c r="H331" s="20"/>
      <c r="I331" s="20"/>
      <c r="J331" s="20"/>
      <c r="K331" s="20"/>
      <c r="L331" s="20"/>
      <c r="M331" s="20"/>
      <c r="N331" s="20"/>
      <c r="O331" s="21"/>
    </row>
    <row r="332" spans="1:15" s="3" customFormat="1" hidden="1" x14ac:dyDescent="0.25">
      <c r="A332" s="19" t="s">
        <v>13</v>
      </c>
      <c r="B332" s="71" t="s">
        <v>259</v>
      </c>
      <c r="C332" s="72"/>
      <c r="D332" s="72"/>
      <c r="E332" s="73"/>
      <c r="F332" s="20">
        <v>1</v>
      </c>
      <c r="G332" s="20"/>
      <c r="H332" s="20"/>
      <c r="I332" s="20"/>
      <c r="J332" s="20"/>
      <c r="K332" s="20"/>
      <c r="L332" s="20"/>
      <c r="M332" s="20"/>
      <c r="N332" s="20"/>
      <c r="O332" s="30">
        <v>2646.24</v>
      </c>
    </row>
    <row r="333" spans="1:15" s="28" customFormat="1" hidden="1" x14ac:dyDescent="0.25">
      <c r="A333" s="39" t="s">
        <v>410</v>
      </c>
      <c r="B333" s="40" t="s">
        <v>165</v>
      </c>
      <c r="C333" s="40"/>
      <c r="D333" s="39" t="s">
        <v>13</v>
      </c>
      <c r="E333" s="40" t="s">
        <v>463</v>
      </c>
      <c r="F333" s="39">
        <f>SUM(F334:F335)</f>
        <v>1</v>
      </c>
      <c r="G333" s="39"/>
      <c r="H333" s="39"/>
      <c r="I333" s="39"/>
      <c r="J333" s="39">
        <f t="shared" ref="J333:N333" si="61">SUM(J334:J335)</f>
        <v>0</v>
      </c>
      <c r="K333" s="39">
        <f t="shared" si="61"/>
        <v>0</v>
      </c>
      <c r="L333" s="39">
        <f t="shared" si="61"/>
        <v>0</v>
      </c>
      <c r="M333" s="39">
        <f t="shared" si="61"/>
        <v>0</v>
      </c>
      <c r="N333" s="39">
        <f t="shared" si="61"/>
        <v>0</v>
      </c>
      <c r="O333" s="43">
        <f>SUM(O334:O335)</f>
        <v>2646.24</v>
      </c>
    </row>
    <row r="334" spans="1:15" s="28" customFormat="1" hidden="1" x14ac:dyDescent="0.25">
      <c r="A334" s="20" t="s">
        <v>1</v>
      </c>
      <c r="B334" s="62" t="s">
        <v>199</v>
      </c>
      <c r="C334" s="63"/>
      <c r="D334" s="63"/>
      <c r="E334" s="64"/>
      <c r="F334" s="20"/>
      <c r="G334" s="20"/>
      <c r="H334" s="20"/>
      <c r="I334" s="20"/>
      <c r="J334" s="20"/>
      <c r="K334" s="20"/>
      <c r="L334" s="20"/>
      <c r="M334" s="20"/>
      <c r="N334" s="20"/>
      <c r="O334" s="21"/>
    </row>
    <row r="335" spans="1:15" s="3" customFormat="1" hidden="1" x14ac:dyDescent="0.25">
      <c r="A335" s="19" t="s">
        <v>13</v>
      </c>
      <c r="B335" s="71" t="s">
        <v>305</v>
      </c>
      <c r="C335" s="72"/>
      <c r="D335" s="72"/>
      <c r="E335" s="73"/>
      <c r="F335" s="20">
        <v>1</v>
      </c>
      <c r="G335" s="20"/>
      <c r="H335" s="20"/>
      <c r="I335" s="20"/>
      <c r="J335" s="20"/>
      <c r="K335" s="20"/>
      <c r="L335" s="20"/>
      <c r="M335" s="20"/>
      <c r="N335" s="20"/>
      <c r="O335" s="30">
        <v>2646.24</v>
      </c>
    </row>
    <row r="336" spans="1:15" s="28" customFormat="1" hidden="1" x14ac:dyDescent="0.25">
      <c r="A336" s="39" t="s">
        <v>411</v>
      </c>
      <c r="B336" s="40" t="s">
        <v>166</v>
      </c>
      <c r="C336" s="40"/>
      <c r="D336" s="39" t="s">
        <v>13</v>
      </c>
      <c r="E336" s="40" t="s">
        <v>417</v>
      </c>
      <c r="F336" s="39">
        <f>SUM(F337:F339)</f>
        <v>1</v>
      </c>
      <c r="G336" s="39"/>
      <c r="H336" s="39"/>
      <c r="I336" s="39"/>
      <c r="J336" s="39">
        <f t="shared" ref="J336:N336" si="62">SUM(J337:J339)</f>
        <v>0</v>
      </c>
      <c r="K336" s="39">
        <f t="shared" si="62"/>
        <v>0</v>
      </c>
      <c r="L336" s="39">
        <f t="shared" si="62"/>
        <v>0</v>
      </c>
      <c r="M336" s="39">
        <f t="shared" si="62"/>
        <v>0</v>
      </c>
      <c r="N336" s="39">
        <f t="shared" si="62"/>
        <v>0</v>
      </c>
      <c r="O336" s="43">
        <f>SUM(O337:O339)</f>
        <v>2646.24</v>
      </c>
    </row>
    <row r="337" spans="1:15" s="28" customFormat="1" hidden="1" x14ac:dyDescent="0.25">
      <c r="A337" s="20" t="s">
        <v>1</v>
      </c>
      <c r="B337" s="62" t="s">
        <v>199</v>
      </c>
      <c r="C337" s="63"/>
      <c r="D337" s="63"/>
      <c r="E337" s="64"/>
      <c r="F337" s="20"/>
      <c r="G337" s="20"/>
      <c r="H337" s="20"/>
      <c r="I337" s="20"/>
      <c r="J337" s="20"/>
      <c r="K337" s="20"/>
      <c r="L337" s="20"/>
      <c r="M337" s="20"/>
      <c r="N337" s="20"/>
      <c r="O337" s="21"/>
    </row>
    <row r="338" spans="1:15" s="3" customFormat="1" hidden="1" x14ac:dyDescent="0.25">
      <c r="A338" s="19" t="s">
        <v>13</v>
      </c>
      <c r="B338" s="71" t="s">
        <v>269</v>
      </c>
      <c r="C338" s="72"/>
      <c r="D338" s="72"/>
      <c r="E338" s="73"/>
      <c r="F338" s="20">
        <v>1</v>
      </c>
      <c r="G338" s="20"/>
      <c r="H338" s="20"/>
      <c r="I338" s="20"/>
      <c r="J338" s="20"/>
      <c r="K338" s="20"/>
      <c r="L338" s="20"/>
      <c r="M338" s="20"/>
      <c r="N338" s="20"/>
      <c r="O338" s="30">
        <v>2646.24</v>
      </c>
    </row>
    <row r="339" spans="1:15" s="3" customFormat="1" hidden="1" x14ac:dyDescent="0.25">
      <c r="A339" s="19"/>
      <c r="B339" s="18" t="s">
        <v>167</v>
      </c>
      <c r="C339" s="18"/>
      <c r="D339" s="19" t="s">
        <v>10</v>
      </c>
      <c r="E339" s="18" t="s">
        <v>168</v>
      </c>
      <c r="F339" s="20"/>
      <c r="G339" s="20"/>
      <c r="H339" s="20"/>
      <c r="I339" s="20"/>
      <c r="J339" s="20" t="s">
        <v>12</v>
      </c>
      <c r="K339" s="20" t="s">
        <v>12</v>
      </c>
      <c r="L339" s="20" t="s">
        <v>12</v>
      </c>
      <c r="M339" s="20" t="s">
        <v>12</v>
      </c>
      <c r="N339" s="20" t="s">
        <v>12</v>
      </c>
      <c r="O339" s="21"/>
    </row>
    <row r="340" spans="1:15" s="28" customFormat="1" hidden="1" x14ac:dyDescent="0.25">
      <c r="A340" s="39" t="s">
        <v>412</v>
      </c>
      <c r="B340" s="40" t="s">
        <v>169</v>
      </c>
      <c r="C340" s="40"/>
      <c r="D340" s="39" t="s">
        <v>13</v>
      </c>
      <c r="E340" s="40" t="s">
        <v>453</v>
      </c>
      <c r="F340" s="39">
        <f>SUM(F341:F343)</f>
        <v>1</v>
      </c>
      <c r="G340" s="39"/>
      <c r="H340" s="39"/>
      <c r="I340" s="39"/>
      <c r="J340" s="39">
        <f t="shared" ref="J340:N340" si="63">SUM(J341:J343)</f>
        <v>0</v>
      </c>
      <c r="K340" s="39">
        <f t="shared" si="63"/>
        <v>0</v>
      </c>
      <c r="L340" s="39">
        <f t="shared" si="63"/>
        <v>0</v>
      </c>
      <c r="M340" s="39">
        <f t="shared" si="63"/>
        <v>0</v>
      </c>
      <c r="N340" s="39">
        <f t="shared" si="63"/>
        <v>0</v>
      </c>
      <c r="O340" s="43">
        <f>SUM(O341:O343)</f>
        <v>2646.24</v>
      </c>
    </row>
    <row r="341" spans="1:15" s="28" customFormat="1" hidden="1" x14ac:dyDescent="0.25">
      <c r="A341" s="20" t="s">
        <v>1</v>
      </c>
      <c r="B341" s="62" t="s">
        <v>199</v>
      </c>
      <c r="C341" s="63"/>
      <c r="D341" s="63"/>
      <c r="E341" s="64"/>
      <c r="F341" s="20"/>
      <c r="G341" s="20"/>
      <c r="H341" s="20"/>
      <c r="I341" s="20"/>
      <c r="J341" s="20"/>
      <c r="K341" s="20"/>
      <c r="L341" s="20"/>
      <c r="M341" s="20"/>
      <c r="N341" s="20"/>
      <c r="O341" s="21"/>
    </row>
    <row r="342" spans="1:15" s="3" customFormat="1" hidden="1" x14ac:dyDescent="0.25">
      <c r="A342" s="19" t="s">
        <v>13</v>
      </c>
      <c r="B342" s="71" t="s">
        <v>239</v>
      </c>
      <c r="C342" s="72"/>
      <c r="D342" s="72"/>
      <c r="E342" s="73"/>
      <c r="F342" s="20">
        <v>1</v>
      </c>
      <c r="G342" s="20"/>
      <c r="H342" s="20"/>
      <c r="I342" s="20"/>
      <c r="J342" s="20"/>
      <c r="K342" s="20"/>
      <c r="L342" s="20"/>
      <c r="M342" s="20"/>
      <c r="N342" s="20"/>
      <c r="O342" s="30">
        <v>2646.24</v>
      </c>
    </row>
    <row r="343" spans="1:15" s="3" customFormat="1" hidden="1" x14ac:dyDescent="0.25">
      <c r="A343" s="19"/>
      <c r="B343" s="18" t="s">
        <v>170</v>
      </c>
      <c r="C343" s="18"/>
      <c r="D343" s="19" t="s">
        <v>13</v>
      </c>
      <c r="E343" s="18" t="s">
        <v>171</v>
      </c>
      <c r="F343" s="20"/>
      <c r="G343" s="20"/>
      <c r="H343" s="20"/>
      <c r="I343" s="20"/>
      <c r="J343" s="20" t="s">
        <v>12</v>
      </c>
      <c r="K343" s="20" t="s">
        <v>12</v>
      </c>
      <c r="L343" s="20" t="s">
        <v>12</v>
      </c>
      <c r="M343" s="20" t="s">
        <v>12</v>
      </c>
      <c r="N343" s="20" t="s">
        <v>12</v>
      </c>
      <c r="O343" s="21"/>
    </row>
    <row r="344" spans="1:15" s="28" customFormat="1" hidden="1" x14ac:dyDescent="0.25">
      <c r="A344" s="39" t="s">
        <v>413</v>
      </c>
      <c r="B344" s="40" t="s">
        <v>172</v>
      </c>
      <c r="C344" s="40"/>
      <c r="D344" s="39" t="s">
        <v>13</v>
      </c>
      <c r="E344" s="40" t="s">
        <v>173</v>
      </c>
      <c r="F344" s="39">
        <f>SUM(F345:F346)</f>
        <v>1</v>
      </c>
      <c r="G344" s="39"/>
      <c r="H344" s="39"/>
      <c r="I344" s="39"/>
      <c r="J344" s="39">
        <f t="shared" ref="J344:N344" si="64">SUM(J345:J346)</f>
        <v>0</v>
      </c>
      <c r="K344" s="39">
        <f t="shared" si="64"/>
        <v>0</v>
      </c>
      <c r="L344" s="39">
        <f t="shared" si="64"/>
        <v>0</v>
      </c>
      <c r="M344" s="39">
        <f t="shared" si="64"/>
        <v>0</v>
      </c>
      <c r="N344" s="39">
        <f t="shared" si="64"/>
        <v>0</v>
      </c>
      <c r="O344" s="43">
        <f>SUM(O345:O346)</f>
        <v>2646.24</v>
      </c>
    </row>
    <row r="345" spans="1:15" s="28" customFormat="1" hidden="1" x14ac:dyDescent="0.25">
      <c r="A345" s="20" t="s">
        <v>1</v>
      </c>
      <c r="B345" s="62" t="s">
        <v>199</v>
      </c>
      <c r="C345" s="63"/>
      <c r="D345" s="63"/>
      <c r="E345" s="64"/>
      <c r="F345" s="20"/>
      <c r="G345" s="20"/>
      <c r="H345" s="20"/>
      <c r="I345" s="20"/>
      <c r="J345" s="20"/>
      <c r="K345" s="20"/>
      <c r="L345" s="20"/>
      <c r="M345" s="20"/>
      <c r="N345" s="20"/>
      <c r="O345" s="21"/>
    </row>
    <row r="346" spans="1:15" s="3" customFormat="1" hidden="1" x14ac:dyDescent="0.25">
      <c r="A346" s="19" t="s">
        <v>13</v>
      </c>
      <c r="B346" s="71" t="s">
        <v>262</v>
      </c>
      <c r="C346" s="72"/>
      <c r="D346" s="72"/>
      <c r="E346" s="73"/>
      <c r="F346" s="20">
        <v>1</v>
      </c>
      <c r="G346" s="20"/>
      <c r="H346" s="20"/>
      <c r="I346" s="20"/>
      <c r="J346" s="20"/>
      <c r="K346" s="20"/>
      <c r="L346" s="20"/>
      <c r="M346" s="20"/>
      <c r="N346" s="20"/>
      <c r="O346" s="30">
        <v>2646.24</v>
      </c>
    </row>
    <row r="347" spans="1:15" s="28" customFormat="1" hidden="1" x14ac:dyDescent="0.25">
      <c r="A347" s="39" t="s">
        <v>414</v>
      </c>
      <c r="B347" s="40" t="s">
        <v>174</v>
      </c>
      <c r="C347" s="40"/>
      <c r="D347" s="39" t="s">
        <v>13</v>
      </c>
      <c r="E347" s="40" t="s">
        <v>175</v>
      </c>
      <c r="F347" s="39">
        <f>SUM(F348:F349)</f>
        <v>1</v>
      </c>
      <c r="G347" s="39"/>
      <c r="H347" s="39"/>
      <c r="I347" s="39"/>
      <c r="J347" s="39">
        <f t="shared" ref="J347:N347" si="65">SUM(J348:J349)</f>
        <v>0</v>
      </c>
      <c r="K347" s="39">
        <f t="shared" si="65"/>
        <v>0</v>
      </c>
      <c r="L347" s="39">
        <f t="shared" si="65"/>
        <v>0</v>
      </c>
      <c r="M347" s="39">
        <f t="shared" si="65"/>
        <v>0</v>
      </c>
      <c r="N347" s="39">
        <f t="shared" si="65"/>
        <v>0</v>
      </c>
      <c r="O347" s="43">
        <f>SUM(O348:O349)</f>
        <v>2646.24</v>
      </c>
    </row>
    <row r="348" spans="1:15" s="28" customFormat="1" hidden="1" x14ac:dyDescent="0.25">
      <c r="A348" s="20" t="s">
        <v>1</v>
      </c>
      <c r="B348" s="62" t="s">
        <v>199</v>
      </c>
      <c r="C348" s="63"/>
      <c r="D348" s="63"/>
      <c r="E348" s="64"/>
      <c r="F348" s="20"/>
      <c r="G348" s="20"/>
      <c r="H348" s="20"/>
      <c r="I348" s="20"/>
      <c r="J348" s="20"/>
      <c r="K348" s="20"/>
      <c r="L348" s="20"/>
      <c r="M348" s="20"/>
      <c r="N348" s="20"/>
      <c r="O348" s="21"/>
    </row>
    <row r="349" spans="1:15" s="3" customFormat="1" hidden="1" x14ac:dyDescent="0.25">
      <c r="A349" s="19" t="s">
        <v>13</v>
      </c>
      <c r="B349" s="71" t="s">
        <v>279</v>
      </c>
      <c r="C349" s="72"/>
      <c r="D349" s="72"/>
      <c r="E349" s="73"/>
      <c r="F349" s="20">
        <v>1</v>
      </c>
      <c r="G349" s="20"/>
      <c r="H349" s="20"/>
      <c r="I349" s="20"/>
      <c r="J349" s="20"/>
      <c r="K349" s="20"/>
      <c r="L349" s="20"/>
      <c r="M349" s="20"/>
      <c r="N349" s="20"/>
      <c r="O349" s="30">
        <v>2646.24</v>
      </c>
    </row>
    <row r="350" spans="1:15" s="28" customFormat="1" hidden="1" x14ac:dyDescent="0.25">
      <c r="A350" s="39" t="s">
        <v>415</v>
      </c>
      <c r="B350" s="40" t="s">
        <v>176</v>
      </c>
      <c r="C350" s="40"/>
      <c r="D350" s="39" t="s">
        <v>13</v>
      </c>
      <c r="E350" s="40" t="s">
        <v>177</v>
      </c>
      <c r="F350" s="39">
        <f>SUM(F351:F352)</f>
        <v>1</v>
      </c>
      <c r="G350" s="39"/>
      <c r="H350" s="39"/>
      <c r="I350" s="39"/>
      <c r="J350" s="39">
        <f t="shared" ref="J350:N350" si="66">SUM(J351:J352)</f>
        <v>0</v>
      </c>
      <c r="K350" s="39">
        <f t="shared" si="66"/>
        <v>0</v>
      </c>
      <c r="L350" s="39">
        <f t="shared" si="66"/>
        <v>0</v>
      </c>
      <c r="M350" s="39">
        <f t="shared" si="66"/>
        <v>0</v>
      </c>
      <c r="N350" s="39">
        <f t="shared" si="66"/>
        <v>0</v>
      </c>
      <c r="O350" s="43">
        <f>SUM(O351:O352)</f>
        <v>2646.24</v>
      </c>
    </row>
    <row r="351" spans="1:15" s="28" customFormat="1" hidden="1" x14ac:dyDescent="0.25">
      <c r="A351" s="20" t="s">
        <v>1</v>
      </c>
      <c r="B351" s="62" t="s">
        <v>199</v>
      </c>
      <c r="C351" s="63"/>
      <c r="D351" s="63"/>
      <c r="E351" s="64"/>
      <c r="F351" s="20"/>
      <c r="G351" s="20"/>
      <c r="H351" s="20"/>
      <c r="I351" s="20"/>
      <c r="J351" s="20"/>
      <c r="K351" s="20"/>
      <c r="L351" s="20"/>
      <c r="M351" s="20"/>
      <c r="N351" s="20"/>
      <c r="O351" s="21"/>
    </row>
    <row r="352" spans="1:15" s="3" customFormat="1" hidden="1" x14ac:dyDescent="0.25">
      <c r="A352" s="19" t="s">
        <v>13</v>
      </c>
      <c r="B352" s="71" t="s">
        <v>439</v>
      </c>
      <c r="C352" s="72"/>
      <c r="D352" s="72"/>
      <c r="E352" s="73"/>
      <c r="F352" s="20">
        <v>1</v>
      </c>
      <c r="G352" s="20"/>
      <c r="H352" s="20"/>
      <c r="I352" s="20"/>
      <c r="J352" s="20"/>
      <c r="K352" s="20"/>
      <c r="L352" s="20"/>
      <c r="M352" s="20"/>
      <c r="N352" s="20"/>
      <c r="O352" s="30">
        <v>2646.24</v>
      </c>
    </row>
    <row r="353" spans="1:15" hidden="1" x14ac:dyDescent="0.25">
      <c r="A353" s="11"/>
      <c r="B353" s="10"/>
      <c r="C353" s="10"/>
      <c r="D353" s="11"/>
      <c r="E353" s="12" t="s">
        <v>27</v>
      </c>
      <c r="F353" s="13">
        <f>F350+F347+F344+F340+F336+F333+F330+F327+F322+F319+F315+F310+F307+F304+F301+F298+F295</f>
        <v>19</v>
      </c>
      <c r="G353" s="13"/>
      <c r="H353" s="13"/>
      <c r="I353" s="13"/>
      <c r="J353" s="13">
        <f t="shared" ref="J353:N353" si="67">J350+J347+J344+J340+J336+J333+J330+J327+J322+J319+J315+J310+J307+J304+J301+J298+J295</f>
        <v>0</v>
      </c>
      <c r="K353" s="13">
        <f t="shared" si="67"/>
        <v>0</v>
      </c>
      <c r="L353" s="13">
        <f t="shared" si="67"/>
        <v>0</v>
      </c>
      <c r="M353" s="13">
        <f t="shared" si="67"/>
        <v>0</v>
      </c>
      <c r="N353" s="13">
        <f t="shared" si="67"/>
        <v>0</v>
      </c>
      <c r="O353" s="32">
        <f>O350+O347+O344+O340+O336+O333+O330+O327+O322+O319+O315+O310+O307+O304+O301+O298+O295</f>
        <v>50278.559999999983</v>
      </c>
    </row>
    <row r="354" spans="1:15" s="3" customFormat="1" hidden="1" x14ac:dyDescent="0.25">
      <c r="A354" s="23"/>
      <c r="B354" s="29"/>
      <c r="C354" s="29"/>
      <c r="D354" s="23"/>
      <c r="E354" s="24"/>
      <c r="F354" s="25"/>
      <c r="G354" s="25"/>
      <c r="H354" s="25"/>
      <c r="I354" s="25"/>
      <c r="J354" s="25"/>
      <c r="K354" s="25"/>
      <c r="L354" s="25"/>
      <c r="M354" s="25"/>
      <c r="N354" s="25"/>
      <c r="O354" s="34"/>
    </row>
    <row r="355" spans="1:15" hidden="1" x14ac:dyDescent="0.25">
      <c r="A355" s="90" t="s">
        <v>178</v>
      </c>
      <c r="B355" s="90"/>
      <c r="C355" s="90"/>
      <c r="D355" s="90"/>
      <c r="E355" s="90"/>
      <c r="F355" s="90"/>
      <c r="G355" s="90"/>
      <c r="H355" s="90"/>
      <c r="I355" s="90"/>
      <c r="J355" s="90"/>
      <c r="K355" s="90"/>
      <c r="L355" s="90"/>
      <c r="M355" s="90"/>
      <c r="N355" s="90"/>
      <c r="O355" s="91"/>
    </row>
    <row r="356" spans="1:15" s="28" customFormat="1" hidden="1" x14ac:dyDescent="0.25">
      <c r="A356" s="39" t="s">
        <v>394</v>
      </c>
      <c r="B356" s="40" t="s">
        <v>9</v>
      </c>
      <c r="C356" s="40"/>
      <c r="D356" s="39" t="s">
        <v>10</v>
      </c>
      <c r="E356" s="40" t="s">
        <v>179</v>
      </c>
      <c r="F356" s="39">
        <f t="shared" ref="F356:O356" si="68">SUM(F357:F361)</f>
        <v>4</v>
      </c>
      <c r="G356" s="39"/>
      <c r="H356" s="39"/>
      <c r="I356" s="39"/>
      <c r="J356" s="39">
        <f t="shared" si="68"/>
        <v>0</v>
      </c>
      <c r="K356" s="39">
        <f t="shared" si="68"/>
        <v>0</v>
      </c>
      <c r="L356" s="39">
        <f t="shared" si="68"/>
        <v>0</v>
      </c>
      <c r="M356" s="39">
        <f t="shared" si="68"/>
        <v>0</v>
      </c>
      <c r="N356" s="39">
        <f t="shared" si="68"/>
        <v>0</v>
      </c>
      <c r="O356" s="43">
        <f t="shared" si="68"/>
        <v>10402.36</v>
      </c>
    </row>
    <row r="357" spans="1:15" s="3" customFormat="1" hidden="1" x14ac:dyDescent="0.25">
      <c r="A357" s="20" t="s">
        <v>1</v>
      </c>
      <c r="B357" s="62" t="s">
        <v>199</v>
      </c>
      <c r="C357" s="63"/>
      <c r="D357" s="63"/>
      <c r="E357" s="64"/>
      <c r="F357" s="20"/>
      <c r="G357" s="20"/>
      <c r="H357" s="20"/>
      <c r="I357" s="20"/>
      <c r="J357" s="20"/>
      <c r="K357" s="20"/>
      <c r="L357" s="20"/>
      <c r="M357" s="20"/>
      <c r="N357" s="20"/>
      <c r="O357" s="21"/>
    </row>
    <row r="358" spans="1:15" s="3" customFormat="1" hidden="1" x14ac:dyDescent="0.25">
      <c r="A358" s="19" t="s">
        <v>10</v>
      </c>
      <c r="B358" s="71" t="s">
        <v>284</v>
      </c>
      <c r="C358" s="72"/>
      <c r="D358" s="72"/>
      <c r="E358" s="73"/>
      <c r="F358" s="20">
        <v>1</v>
      </c>
      <c r="G358" s="20"/>
      <c r="H358" s="20"/>
      <c r="I358" s="20"/>
      <c r="J358" s="20"/>
      <c r="K358" s="20"/>
      <c r="L358" s="20"/>
      <c r="M358" s="20"/>
      <c r="N358" s="20"/>
      <c r="O358" s="30">
        <v>2600.59</v>
      </c>
    </row>
    <row r="359" spans="1:15" s="3" customFormat="1" hidden="1" x14ac:dyDescent="0.25">
      <c r="A359" s="19" t="s">
        <v>10</v>
      </c>
      <c r="B359" s="71" t="s">
        <v>285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286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287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hidden="1" x14ac:dyDescent="0.25">
      <c r="A362" s="11"/>
      <c r="B362" s="10"/>
      <c r="C362" s="10"/>
      <c r="D362" s="11"/>
      <c r="E362" s="12" t="s">
        <v>27</v>
      </c>
      <c r="F362" s="13">
        <f t="shared" ref="F362:O362" si="69">SUM(F356:F356)</f>
        <v>4</v>
      </c>
      <c r="G362" s="13"/>
      <c r="H362" s="13"/>
      <c r="I362" s="13"/>
      <c r="J362" s="13">
        <f t="shared" si="69"/>
        <v>0</v>
      </c>
      <c r="K362" s="13">
        <f t="shared" si="69"/>
        <v>0</v>
      </c>
      <c r="L362" s="13">
        <f t="shared" si="69"/>
        <v>0</v>
      </c>
      <c r="M362" s="13">
        <f t="shared" si="69"/>
        <v>0</v>
      </c>
      <c r="N362" s="13">
        <f t="shared" si="69"/>
        <v>0</v>
      </c>
      <c r="O362" s="32">
        <f t="shared" si="69"/>
        <v>10402.36</v>
      </c>
    </row>
    <row r="363" spans="1:15" s="3" customFormat="1" hidden="1" x14ac:dyDescent="0.25">
      <c r="A363" s="23"/>
      <c r="B363" s="29"/>
      <c r="C363" s="29"/>
      <c r="D363" s="23"/>
      <c r="E363" s="24"/>
      <c r="F363" s="25"/>
      <c r="G363" s="25"/>
      <c r="H363" s="25"/>
      <c r="I363" s="25"/>
      <c r="J363" s="25"/>
      <c r="K363" s="25"/>
      <c r="L363" s="25"/>
      <c r="M363" s="25"/>
      <c r="N363" s="25"/>
      <c r="O363" s="34"/>
    </row>
    <row r="364" spans="1:15" hidden="1" x14ac:dyDescent="0.25">
      <c r="A364" s="90" t="s">
        <v>180</v>
      </c>
      <c r="B364" s="90"/>
      <c r="C364" s="90"/>
      <c r="D364" s="90"/>
      <c r="E364" s="90"/>
      <c r="F364" s="90"/>
      <c r="G364" s="90"/>
      <c r="H364" s="90"/>
      <c r="I364" s="90"/>
      <c r="J364" s="90"/>
      <c r="K364" s="90"/>
      <c r="L364" s="90"/>
      <c r="M364" s="90"/>
      <c r="N364" s="90"/>
      <c r="O364" s="91"/>
    </row>
    <row r="365" spans="1:15" s="28" customFormat="1" hidden="1" x14ac:dyDescent="0.25">
      <c r="A365" s="39" t="s">
        <v>395</v>
      </c>
      <c r="B365" s="40" t="s">
        <v>180</v>
      </c>
      <c r="C365" s="40"/>
      <c r="D365" s="39" t="s">
        <v>10</v>
      </c>
      <c r="E365" s="40" t="s">
        <v>181</v>
      </c>
      <c r="F365" s="39">
        <f>SUM(F366:F369)</f>
        <v>3</v>
      </c>
      <c r="G365" s="39"/>
      <c r="H365" s="39"/>
      <c r="I365" s="39"/>
      <c r="J365" s="39">
        <f t="shared" ref="J365:N365" si="70">SUM(J366:J369)</f>
        <v>0</v>
      </c>
      <c r="K365" s="39">
        <f t="shared" si="70"/>
        <v>0</v>
      </c>
      <c r="L365" s="39">
        <f t="shared" si="70"/>
        <v>0</v>
      </c>
      <c r="M365" s="39">
        <f t="shared" si="70"/>
        <v>0</v>
      </c>
      <c r="N365" s="39">
        <f t="shared" si="70"/>
        <v>0</v>
      </c>
      <c r="O365" s="43">
        <f>SUM(O366:O369)</f>
        <v>7801.77</v>
      </c>
    </row>
    <row r="366" spans="1:15" s="3" customFormat="1" hidden="1" x14ac:dyDescent="0.25">
      <c r="A366" s="20" t="s">
        <v>1</v>
      </c>
      <c r="B366" s="62" t="s">
        <v>199</v>
      </c>
      <c r="C366" s="63"/>
      <c r="D366" s="63"/>
      <c r="E366" s="64"/>
      <c r="F366" s="20"/>
      <c r="G366" s="20"/>
      <c r="H366" s="20"/>
      <c r="I366" s="20"/>
      <c r="J366" s="20"/>
      <c r="K366" s="20"/>
      <c r="L366" s="20"/>
      <c r="M366" s="20"/>
      <c r="N366" s="20"/>
      <c r="O366" s="21"/>
    </row>
    <row r="367" spans="1:15" s="3" customFormat="1" hidden="1" x14ac:dyDescent="0.25">
      <c r="A367" s="19" t="s">
        <v>10</v>
      </c>
      <c r="B367" s="71" t="s">
        <v>432</v>
      </c>
      <c r="C367" s="72"/>
      <c r="D367" s="72"/>
      <c r="E367" s="73"/>
      <c r="F367" s="20">
        <v>1</v>
      </c>
      <c r="G367" s="20"/>
      <c r="H367" s="20"/>
      <c r="I367" s="20"/>
      <c r="J367" s="20"/>
      <c r="K367" s="20"/>
      <c r="L367" s="20"/>
      <c r="M367" s="20"/>
      <c r="N367" s="20"/>
      <c r="O367" s="30">
        <v>2600.59</v>
      </c>
    </row>
    <row r="368" spans="1:15" s="3" customFormat="1" hidden="1" x14ac:dyDescent="0.25">
      <c r="A368" s="19" t="s">
        <v>10</v>
      </c>
      <c r="B368" s="71" t="s">
        <v>433</v>
      </c>
      <c r="C368" s="72"/>
      <c r="D368" s="72"/>
      <c r="E368" s="73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82" t="s">
        <v>434</v>
      </c>
      <c r="C369" s="83"/>
      <c r="D369" s="83"/>
      <c r="E369" s="84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hidden="1" x14ac:dyDescent="0.25">
      <c r="A370" s="11"/>
      <c r="B370" s="10"/>
      <c r="C370" s="10"/>
      <c r="D370" s="11"/>
      <c r="E370" s="12" t="s">
        <v>27</v>
      </c>
      <c r="F370" s="13">
        <f>SUM(F365:F365)</f>
        <v>3</v>
      </c>
      <c r="G370" s="13"/>
      <c r="H370" s="13"/>
      <c r="I370" s="13"/>
      <c r="J370" s="13">
        <f t="shared" ref="J370:N370" si="71">SUM(J365:J365)</f>
        <v>0</v>
      </c>
      <c r="K370" s="13">
        <f t="shared" si="71"/>
        <v>0</v>
      </c>
      <c r="L370" s="13">
        <f t="shared" si="71"/>
        <v>0</v>
      </c>
      <c r="M370" s="13">
        <f t="shared" si="71"/>
        <v>0</v>
      </c>
      <c r="N370" s="13">
        <f t="shared" si="71"/>
        <v>0</v>
      </c>
      <c r="O370" s="32">
        <f>SUM(O365:O365)</f>
        <v>7801.77</v>
      </c>
    </row>
    <row r="371" spans="1:15" s="3" customFormat="1" hidden="1" x14ac:dyDescent="0.25">
      <c r="A371" s="23"/>
      <c r="B371" s="29"/>
      <c r="C371" s="29"/>
      <c r="D371" s="23"/>
      <c r="E371" s="24"/>
      <c r="F371" s="25"/>
      <c r="G371" s="25"/>
      <c r="H371" s="25"/>
      <c r="I371" s="25"/>
      <c r="J371" s="25"/>
      <c r="K371" s="25"/>
      <c r="L371" s="25"/>
      <c r="M371" s="25"/>
      <c r="N371" s="25"/>
      <c r="O371" s="34"/>
    </row>
    <row r="372" spans="1:15" hidden="1" x14ac:dyDescent="0.25">
      <c r="A372" s="90" t="s">
        <v>182</v>
      </c>
      <c r="B372" s="90"/>
      <c r="C372" s="90"/>
      <c r="D372" s="90"/>
      <c r="E372" s="90"/>
      <c r="F372" s="90"/>
      <c r="G372" s="90"/>
      <c r="H372" s="90"/>
      <c r="I372" s="90"/>
      <c r="J372" s="90"/>
      <c r="K372" s="90"/>
      <c r="L372" s="90"/>
      <c r="M372" s="90"/>
      <c r="N372" s="90"/>
      <c r="O372" s="91"/>
    </row>
    <row r="373" spans="1:15" hidden="1" x14ac:dyDescent="0.25">
      <c r="A373" s="8"/>
      <c r="B373" s="7" t="s">
        <v>9</v>
      </c>
      <c r="C373" s="7"/>
      <c r="D373" s="8" t="s">
        <v>10</v>
      </c>
      <c r="E373" s="7" t="s">
        <v>183</v>
      </c>
      <c r="F373" s="9" t="s">
        <v>12</v>
      </c>
      <c r="G373" s="9"/>
      <c r="H373" s="9"/>
      <c r="I373" s="9"/>
      <c r="J373" s="9" t="s">
        <v>12</v>
      </c>
      <c r="K373" s="9" t="s">
        <v>12</v>
      </c>
      <c r="L373" s="9" t="s">
        <v>12</v>
      </c>
      <c r="M373" s="9" t="s">
        <v>12</v>
      </c>
      <c r="N373" s="9" t="s">
        <v>12</v>
      </c>
      <c r="O373" s="14">
        <v>198.27</v>
      </c>
    </row>
    <row r="374" spans="1:15" hidden="1" x14ac:dyDescent="0.25">
      <c r="A374" s="11"/>
      <c r="B374" s="10"/>
      <c r="C374" s="10"/>
      <c r="D374" s="11"/>
      <c r="E374" s="12" t="s">
        <v>27</v>
      </c>
      <c r="F374" s="13">
        <f>SUM(F373:F373)</f>
        <v>0</v>
      </c>
      <c r="G374" s="13"/>
      <c r="H374" s="13"/>
      <c r="I374" s="13"/>
      <c r="J374" s="13">
        <f t="shared" ref="J374:N374" si="72">SUM(J373:J373)</f>
        <v>0</v>
      </c>
      <c r="K374" s="13">
        <f t="shared" si="72"/>
        <v>0</v>
      </c>
      <c r="L374" s="13">
        <f t="shared" si="72"/>
        <v>0</v>
      </c>
      <c r="M374" s="13">
        <f t="shared" si="72"/>
        <v>0</v>
      </c>
      <c r="N374" s="13">
        <f t="shared" si="72"/>
        <v>0</v>
      </c>
      <c r="O374" s="13">
        <v>0</v>
      </c>
    </row>
    <row r="375" spans="1:15" s="3" customFormat="1" hidden="1" x14ac:dyDescent="0.25">
      <c r="A375" s="23"/>
      <c r="B375" s="29"/>
      <c r="C375" s="29"/>
      <c r="D375" s="23"/>
      <c r="E375" s="24"/>
      <c r="F375" s="25"/>
      <c r="G375" s="25"/>
      <c r="H375" s="25"/>
      <c r="I375" s="25"/>
      <c r="J375" s="25"/>
      <c r="K375" s="25"/>
      <c r="L375" s="25"/>
      <c r="M375" s="25"/>
      <c r="N375" s="25"/>
      <c r="O375" s="34"/>
    </row>
    <row r="376" spans="1:15" s="3" customFormat="1" hidden="1" x14ac:dyDescent="0.25">
      <c r="A376" s="90" t="s">
        <v>188</v>
      </c>
      <c r="B376" s="90"/>
      <c r="C376" s="90"/>
      <c r="D376" s="90"/>
      <c r="E376" s="90"/>
      <c r="F376" s="90"/>
      <c r="G376" s="90"/>
      <c r="H376" s="90"/>
      <c r="I376" s="90"/>
      <c r="J376" s="90"/>
      <c r="K376" s="90"/>
      <c r="L376" s="90"/>
      <c r="M376" s="90"/>
      <c r="N376" s="90"/>
      <c r="O376" s="91"/>
    </row>
    <row r="377" spans="1:15" s="28" customFormat="1" hidden="1" x14ac:dyDescent="0.25">
      <c r="A377" s="39" t="s">
        <v>396</v>
      </c>
      <c r="B377" s="40" t="s">
        <v>191</v>
      </c>
      <c r="C377" s="40"/>
      <c r="D377" s="39" t="s">
        <v>10</v>
      </c>
      <c r="E377" s="40" t="s">
        <v>192</v>
      </c>
      <c r="F377" s="39">
        <f t="shared" ref="F377:N377" si="73">SUM(F378:F390)</f>
        <v>12</v>
      </c>
      <c r="G377" s="39"/>
      <c r="H377" s="39"/>
      <c r="I377" s="39"/>
      <c r="J377" s="39">
        <f t="shared" si="73"/>
        <v>0</v>
      </c>
      <c r="K377" s="39">
        <f t="shared" si="73"/>
        <v>0</v>
      </c>
      <c r="L377" s="39">
        <f t="shared" si="73"/>
        <v>0</v>
      </c>
      <c r="M377" s="39">
        <f t="shared" si="73"/>
        <v>0</v>
      </c>
      <c r="N377" s="39">
        <f t="shared" si="73"/>
        <v>0</v>
      </c>
      <c r="O377" s="41">
        <f>SUM(O378:O390)</f>
        <v>31207.08</v>
      </c>
    </row>
    <row r="378" spans="1:15" s="3" customFormat="1" hidden="1" x14ac:dyDescent="0.25">
      <c r="A378" s="20" t="s">
        <v>1</v>
      </c>
      <c r="B378" s="62" t="s">
        <v>199</v>
      </c>
      <c r="C378" s="63"/>
      <c r="D378" s="63"/>
      <c r="E378" s="64"/>
      <c r="F378" s="20"/>
      <c r="G378" s="20"/>
      <c r="H378" s="20"/>
      <c r="I378" s="20"/>
      <c r="J378" s="20"/>
      <c r="K378" s="20"/>
      <c r="L378" s="20"/>
      <c r="M378" s="20"/>
      <c r="N378" s="20"/>
      <c r="O378" s="21"/>
    </row>
    <row r="379" spans="1:15" s="3" customFormat="1" hidden="1" x14ac:dyDescent="0.25">
      <c r="A379" s="19" t="s">
        <v>10</v>
      </c>
      <c r="B379" s="71" t="s">
        <v>313</v>
      </c>
      <c r="C379" s="72"/>
      <c r="D379" s="72"/>
      <c r="E379" s="73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10</v>
      </c>
      <c r="B380" s="71" t="s">
        <v>314</v>
      </c>
      <c r="C380" s="72"/>
      <c r="D380" s="72"/>
      <c r="E380" s="7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82" t="s">
        <v>320</v>
      </c>
      <c r="C381" s="83"/>
      <c r="D381" s="83"/>
      <c r="E381" s="84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71" t="s">
        <v>312</v>
      </c>
      <c r="C382" s="72"/>
      <c r="D382" s="72"/>
      <c r="E382" s="73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317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316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318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315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472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473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474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1" t="s">
        <v>319</v>
      </c>
      <c r="C390" s="72"/>
      <c r="D390" s="72"/>
      <c r="E390" s="73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28" customFormat="1" hidden="1" x14ac:dyDescent="0.25">
      <c r="A391" s="39" t="s">
        <v>397</v>
      </c>
      <c r="B391" s="40" t="s">
        <v>464</v>
      </c>
      <c r="C391" s="40"/>
      <c r="D391" s="39" t="s">
        <v>10</v>
      </c>
      <c r="E391" s="40" t="s">
        <v>465</v>
      </c>
      <c r="F391" s="39">
        <f>SUM(F392:F394)</f>
        <v>2</v>
      </c>
      <c r="G391" s="39"/>
      <c r="H391" s="39"/>
      <c r="I391" s="39"/>
      <c r="J391" s="39">
        <f t="shared" ref="J391:N391" si="74">SUM(J392:J394)</f>
        <v>0</v>
      </c>
      <c r="K391" s="39">
        <f t="shared" si="74"/>
        <v>0</v>
      </c>
      <c r="L391" s="39">
        <f t="shared" si="74"/>
        <v>0</v>
      </c>
      <c r="M391" s="39">
        <f t="shared" si="74"/>
        <v>0</v>
      </c>
      <c r="N391" s="39">
        <f t="shared" si="74"/>
        <v>0</v>
      </c>
      <c r="O391" s="41">
        <f>SUM(O392:O394)</f>
        <v>5201.18</v>
      </c>
    </row>
    <row r="392" spans="1:15" s="3" customFormat="1" hidden="1" x14ac:dyDescent="0.25">
      <c r="A392" s="20" t="s">
        <v>1</v>
      </c>
      <c r="B392" s="62" t="s">
        <v>199</v>
      </c>
      <c r="C392" s="63"/>
      <c r="D392" s="63"/>
      <c r="E392" s="64"/>
      <c r="F392" s="20"/>
      <c r="G392" s="20"/>
      <c r="H392" s="20"/>
      <c r="I392" s="20"/>
      <c r="J392" s="20"/>
      <c r="K392" s="20"/>
      <c r="L392" s="20"/>
      <c r="M392" s="20"/>
      <c r="N392" s="20"/>
      <c r="O392" s="21"/>
    </row>
    <row r="393" spans="1:15" s="3" customFormat="1" hidden="1" x14ac:dyDescent="0.25">
      <c r="A393" s="19" t="s">
        <v>10</v>
      </c>
      <c r="B393" s="71" t="s">
        <v>435</v>
      </c>
      <c r="C393" s="72"/>
      <c r="D393" s="72"/>
      <c r="E393" s="73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3" customFormat="1" hidden="1" x14ac:dyDescent="0.25">
      <c r="A394" s="19" t="s">
        <v>10</v>
      </c>
      <c r="B394" s="71" t="s">
        <v>436</v>
      </c>
      <c r="C394" s="72"/>
      <c r="D394" s="72"/>
      <c r="E394" s="73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44" customFormat="1" hidden="1" x14ac:dyDescent="0.25">
      <c r="A395" s="50" t="s">
        <v>466</v>
      </c>
      <c r="B395" s="51" t="s">
        <v>470</v>
      </c>
      <c r="C395" s="51"/>
      <c r="D395" s="50" t="s">
        <v>10</v>
      </c>
      <c r="E395" s="51" t="s">
        <v>467</v>
      </c>
      <c r="F395" s="50">
        <f t="shared" ref="F395:O395" si="75">SUM(F396:F397)</f>
        <v>1</v>
      </c>
      <c r="G395" s="50"/>
      <c r="H395" s="50"/>
      <c r="I395" s="50"/>
      <c r="J395" s="50">
        <f t="shared" si="75"/>
        <v>0</v>
      </c>
      <c r="K395" s="50">
        <f t="shared" si="75"/>
        <v>0</v>
      </c>
      <c r="L395" s="50">
        <f t="shared" si="75"/>
        <v>0</v>
      </c>
      <c r="M395" s="50">
        <f t="shared" si="75"/>
        <v>0</v>
      </c>
      <c r="N395" s="50">
        <f t="shared" si="75"/>
        <v>0</v>
      </c>
      <c r="O395" s="52">
        <f t="shared" si="75"/>
        <v>520.11800000000005</v>
      </c>
    </row>
    <row r="396" spans="1:15" s="3" customFormat="1" hidden="1" x14ac:dyDescent="0.25">
      <c r="A396" s="20" t="s">
        <v>1</v>
      </c>
      <c r="B396" s="62" t="s">
        <v>199</v>
      </c>
      <c r="C396" s="63"/>
      <c r="D396" s="63"/>
      <c r="E396" s="64"/>
      <c r="F396" s="20"/>
      <c r="G396" s="20"/>
      <c r="H396" s="20"/>
      <c r="I396" s="20"/>
      <c r="J396" s="20"/>
      <c r="K396" s="20"/>
      <c r="L396" s="20"/>
      <c r="M396" s="20"/>
      <c r="N396" s="20"/>
      <c r="O396" s="21"/>
    </row>
    <row r="397" spans="1:15" s="38" customFormat="1" hidden="1" x14ac:dyDescent="0.25">
      <c r="A397" s="53" t="s">
        <v>10</v>
      </c>
      <c r="B397" s="68" t="s">
        <v>471</v>
      </c>
      <c r="C397" s="69"/>
      <c r="D397" s="69"/>
      <c r="E397" s="70"/>
      <c r="F397" s="54">
        <v>1</v>
      </c>
      <c r="G397" s="54"/>
      <c r="H397" s="54"/>
      <c r="I397" s="54"/>
      <c r="J397" s="54"/>
      <c r="K397" s="54"/>
      <c r="L397" s="54"/>
      <c r="M397" s="54"/>
      <c r="N397" s="54"/>
      <c r="O397" s="55">
        <f>2600.59/30*6</f>
        <v>520.11800000000005</v>
      </c>
    </row>
    <row r="398" spans="1:15" s="38" customFormat="1" hidden="1" x14ac:dyDescent="0.25">
      <c r="A398" s="35"/>
      <c r="B398" s="36"/>
      <c r="C398" s="36"/>
      <c r="D398" s="35"/>
      <c r="E398" s="37" t="s">
        <v>27</v>
      </c>
      <c r="F398" s="13">
        <f>F395+F391+F377</f>
        <v>15</v>
      </c>
      <c r="G398" s="13"/>
      <c r="H398" s="13"/>
      <c r="I398" s="13"/>
      <c r="J398" s="13">
        <f>J395+J377</f>
        <v>0</v>
      </c>
      <c r="K398" s="13">
        <f>K395+K377</f>
        <v>0</v>
      </c>
      <c r="L398" s="13">
        <f>L395+L377</f>
        <v>0</v>
      </c>
      <c r="M398" s="13">
        <f>M395+M377</f>
        <v>0</v>
      </c>
      <c r="N398" s="13">
        <f>N395+N377</f>
        <v>0</v>
      </c>
      <c r="O398" s="15">
        <f>O395+O391+O377</f>
        <v>36928.378000000004</v>
      </c>
    </row>
    <row r="399" spans="1:15" s="3" customFormat="1" hidden="1" x14ac:dyDescent="0.25">
      <c r="A399" s="23"/>
      <c r="B399" s="29"/>
      <c r="C399" s="29"/>
      <c r="D399" s="23"/>
      <c r="E399" s="24"/>
      <c r="F399" s="26"/>
      <c r="G399" s="26"/>
      <c r="H399" s="26"/>
      <c r="I399" s="26"/>
      <c r="J399" s="26"/>
      <c r="K399" s="26"/>
      <c r="L399" s="26"/>
      <c r="M399" s="26"/>
      <c r="N399" s="26"/>
      <c r="O399" s="34"/>
    </row>
    <row r="400" spans="1:15" s="3" customFormat="1" hidden="1" x14ac:dyDescent="0.25">
      <c r="A400" s="90" t="s">
        <v>189</v>
      </c>
      <c r="B400" s="90"/>
      <c r="C400" s="90"/>
      <c r="D400" s="90"/>
      <c r="E400" s="90"/>
      <c r="F400" s="90"/>
      <c r="G400" s="90"/>
      <c r="H400" s="90"/>
      <c r="I400" s="90"/>
      <c r="J400" s="90"/>
      <c r="K400" s="90"/>
      <c r="L400" s="90"/>
      <c r="M400" s="90"/>
      <c r="N400" s="90"/>
      <c r="O400" s="91"/>
    </row>
    <row r="401" spans="1:15" s="28" customFormat="1" hidden="1" x14ac:dyDescent="0.25">
      <c r="A401" s="39" t="s">
        <v>398</v>
      </c>
      <c r="B401" s="40" t="s">
        <v>190</v>
      </c>
      <c r="C401" s="40"/>
      <c r="D401" s="39" t="s">
        <v>10</v>
      </c>
      <c r="E401" s="40" t="s">
        <v>468</v>
      </c>
      <c r="F401" s="39">
        <f>SUM(F402:F403)</f>
        <v>1</v>
      </c>
      <c r="G401" s="39"/>
      <c r="H401" s="39"/>
      <c r="I401" s="39"/>
      <c r="J401" s="39">
        <f t="shared" ref="J401:N401" si="76">SUM(J402:J403)</f>
        <v>0</v>
      </c>
      <c r="K401" s="39">
        <f t="shared" si="76"/>
        <v>0</v>
      </c>
      <c r="L401" s="39">
        <f t="shared" si="76"/>
        <v>0</v>
      </c>
      <c r="M401" s="39">
        <f t="shared" si="76"/>
        <v>0</v>
      </c>
      <c r="N401" s="39">
        <f t="shared" si="76"/>
        <v>0</v>
      </c>
      <c r="O401" s="43">
        <f>SUM(O402:O403)</f>
        <v>2600.59</v>
      </c>
    </row>
    <row r="402" spans="1:15" s="3" customFormat="1" hidden="1" x14ac:dyDescent="0.25">
      <c r="A402" s="20" t="s">
        <v>1</v>
      </c>
      <c r="B402" s="62" t="s">
        <v>199</v>
      </c>
      <c r="C402" s="63"/>
      <c r="D402" s="63"/>
      <c r="E402" s="64"/>
      <c r="F402" s="20"/>
      <c r="G402" s="20"/>
      <c r="H402" s="20"/>
      <c r="I402" s="20"/>
      <c r="J402" s="20"/>
      <c r="K402" s="20"/>
      <c r="L402" s="20"/>
      <c r="M402" s="20"/>
      <c r="N402" s="20"/>
      <c r="O402" s="21"/>
    </row>
    <row r="403" spans="1:15" s="3" customFormat="1" hidden="1" x14ac:dyDescent="0.25">
      <c r="A403" s="19" t="s">
        <v>10</v>
      </c>
      <c r="B403" s="71" t="s">
        <v>267</v>
      </c>
      <c r="C403" s="72"/>
      <c r="D403" s="72"/>
      <c r="E403" s="73"/>
      <c r="F403" s="20">
        <v>1</v>
      </c>
      <c r="G403" s="20"/>
      <c r="H403" s="20"/>
      <c r="I403" s="20"/>
      <c r="J403" s="20"/>
      <c r="K403" s="20"/>
      <c r="L403" s="20"/>
      <c r="M403" s="20"/>
      <c r="N403" s="20"/>
      <c r="O403" s="30">
        <v>2600.59</v>
      </c>
    </row>
    <row r="404" spans="1:15" s="3" customFormat="1" hidden="1" x14ac:dyDescent="0.25">
      <c r="A404" s="85" t="s">
        <v>27</v>
      </c>
      <c r="B404" s="86"/>
      <c r="C404" s="86"/>
      <c r="D404" s="86"/>
      <c r="E404" s="87"/>
      <c r="F404" s="13">
        <f>F401</f>
        <v>1</v>
      </c>
      <c r="G404" s="13"/>
      <c r="H404" s="13"/>
      <c r="I404" s="13"/>
      <c r="J404" s="13">
        <f t="shared" ref="J404:N404" si="77">J401</f>
        <v>0</v>
      </c>
      <c r="K404" s="13">
        <f t="shared" si="77"/>
        <v>0</v>
      </c>
      <c r="L404" s="13">
        <f t="shared" si="77"/>
        <v>0</v>
      </c>
      <c r="M404" s="13">
        <f t="shared" si="77"/>
        <v>0</v>
      </c>
      <c r="N404" s="13">
        <f t="shared" si="77"/>
        <v>0</v>
      </c>
      <c r="O404" s="32">
        <f>O401</f>
        <v>2600.59</v>
      </c>
    </row>
    <row r="405" spans="1:15" s="3" customFormat="1" hidden="1" x14ac:dyDescent="0.25">
      <c r="A405" s="93"/>
      <c r="B405" s="94"/>
      <c r="C405" s="94"/>
      <c r="D405" s="94"/>
      <c r="E405" s="94"/>
      <c r="F405" s="94"/>
      <c r="G405" s="94"/>
      <c r="H405" s="94"/>
      <c r="I405" s="94"/>
      <c r="J405" s="94"/>
      <c r="K405" s="94"/>
      <c r="L405" s="94"/>
      <c r="M405" s="94"/>
      <c r="N405" s="94"/>
      <c r="O405" s="95"/>
    </row>
    <row r="406" spans="1:15" hidden="1" x14ac:dyDescent="0.25">
      <c r="A406" s="96" t="s">
        <v>184</v>
      </c>
      <c r="B406" s="97"/>
      <c r="C406" s="97"/>
      <c r="D406" s="97"/>
      <c r="E406" s="98"/>
      <c r="F406" s="2">
        <f>F404+F398+F370+F362+F353+F292+F279+F120+F105+F96+F82</f>
        <v>179</v>
      </c>
      <c r="G406" s="2"/>
      <c r="H406" s="2"/>
      <c r="I406" s="2"/>
      <c r="J406" s="2">
        <f ca="1">J404+J398+J370+J362+J353+J292+J279+J120+J96+J82</f>
        <v>0</v>
      </c>
      <c r="K406" s="2">
        <f ca="1">K404+K398+K370+K362+K353+K292+K279+K120+K96+K82</f>
        <v>0</v>
      </c>
      <c r="L406" s="2">
        <v>4</v>
      </c>
      <c r="M406" s="2">
        <f ca="1">M404+M398+M370+M362+M353+M292+M279+M120+M96+M82</f>
        <v>0</v>
      </c>
      <c r="N406" s="2">
        <v>0</v>
      </c>
      <c r="O406" s="49">
        <f>O404+O398+O370+O362+O353+O292+O279+O120+O105+O96+O82</f>
        <v>494408.92599999998</v>
      </c>
    </row>
    <row r="407" spans="1:15" hidden="1" x14ac:dyDescent="0.25">
      <c r="F407" s="16">
        <f>F406+L406</f>
        <v>183</v>
      </c>
      <c r="G407" s="16"/>
      <c r="H407" s="16"/>
      <c r="I407" s="16"/>
    </row>
    <row r="408" spans="1:15" x14ac:dyDescent="0.25">
      <c r="A408" s="99" t="s">
        <v>442</v>
      </c>
      <c r="B408" s="99"/>
      <c r="C408" s="99"/>
      <c r="D408" s="99"/>
      <c r="E408" s="46" t="s">
        <v>443</v>
      </c>
      <c r="J408" s="1"/>
      <c r="K408" s="1"/>
      <c r="L408" s="1"/>
      <c r="M408" s="1"/>
      <c r="N408" s="1"/>
      <c r="O408" s="1"/>
    </row>
    <row r="409" spans="1:15" x14ac:dyDescent="0.25">
      <c r="A409" s="100" t="s">
        <v>420</v>
      </c>
      <c r="B409" s="100"/>
      <c r="C409" s="100"/>
      <c r="D409" s="100"/>
      <c r="E409" s="100"/>
      <c r="F409" s="100"/>
      <c r="G409" s="100"/>
      <c r="H409" s="100"/>
      <c r="I409" s="100"/>
      <c r="J409" s="100"/>
      <c r="K409" s="100"/>
      <c r="L409" s="100"/>
      <c r="M409" s="100"/>
      <c r="N409" s="100"/>
      <c r="O409" s="100"/>
    </row>
    <row r="410" spans="1:15" x14ac:dyDescent="0.25">
      <c r="A410" s="100"/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</row>
    <row r="413" spans="1:15" x14ac:dyDescent="0.25">
      <c r="A413" s="45"/>
      <c r="B413" s="45"/>
      <c r="C413" s="45"/>
      <c r="D413" s="45"/>
      <c r="E413" s="45"/>
      <c r="F413" s="45"/>
      <c r="G413" s="45"/>
      <c r="H413" s="45"/>
      <c r="I413" s="45"/>
      <c r="J413" s="45"/>
      <c r="K413" s="45"/>
      <c r="L413" s="45"/>
      <c r="M413" s="45"/>
      <c r="N413" s="45"/>
      <c r="O413" s="45"/>
    </row>
    <row r="414" spans="1:15" x14ac:dyDescent="0.25">
      <c r="A414" s="92"/>
      <c r="B414" s="92"/>
      <c r="C414" s="92"/>
      <c r="D414" s="92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</row>
    <row r="415" spans="1:15" x14ac:dyDescent="0.25">
      <c r="A415" s="92"/>
      <c r="B415" s="92"/>
      <c r="C415" s="92"/>
      <c r="D415" s="92"/>
      <c r="E415" s="48" t="s">
        <v>444</v>
      </c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</sheetData>
  <mergeCells count="278">
    <mergeCell ref="A415:D415"/>
    <mergeCell ref="A414:D414"/>
    <mergeCell ref="B402:E402"/>
    <mergeCell ref="B403:E403"/>
    <mergeCell ref="A404:E404"/>
    <mergeCell ref="A405:O405"/>
    <mergeCell ref="A406:E406"/>
    <mergeCell ref="A408:D408"/>
    <mergeCell ref="A409:O409"/>
    <mergeCell ref="A410:O410"/>
    <mergeCell ref="A411:O411"/>
    <mergeCell ref="A412:O412"/>
    <mergeCell ref="B386:E386"/>
    <mergeCell ref="B390:E390"/>
    <mergeCell ref="B396:E396"/>
    <mergeCell ref="B397:E397"/>
    <mergeCell ref="A400:O400"/>
    <mergeCell ref="B380:E380"/>
    <mergeCell ref="B381:E381"/>
    <mergeCell ref="B382:E382"/>
    <mergeCell ref="B383:E383"/>
    <mergeCell ref="B384:E384"/>
    <mergeCell ref="B385:E385"/>
    <mergeCell ref="B392:E392"/>
    <mergeCell ref="B393:E393"/>
    <mergeCell ref="B394:E394"/>
    <mergeCell ref="B368:E368"/>
    <mergeCell ref="B369:E369"/>
    <mergeCell ref="A372:O372"/>
    <mergeCell ref="A376:O376"/>
    <mergeCell ref="B378:E378"/>
    <mergeCell ref="B379:E379"/>
    <mergeCell ref="B359:E359"/>
    <mergeCell ref="B360:E360"/>
    <mergeCell ref="B361:E361"/>
    <mergeCell ref="A364:O364"/>
    <mergeCell ref="B366:E366"/>
    <mergeCell ref="B367:E367"/>
    <mergeCell ref="B349:E349"/>
    <mergeCell ref="B351:E351"/>
    <mergeCell ref="B352:E352"/>
    <mergeCell ref="A355:O355"/>
    <mergeCell ref="B357:E357"/>
    <mergeCell ref="B358:E358"/>
    <mergeCell ref="B338:E338"/>
    <mergeCell ref="B341:E341"/>
    <mergeCell ref="B342:E342"/>
    <mergeCell ref="B345:E345"/>
    <mergeCell ref="B346:E346"/>
    <mergeCell ref="B348:E348"/>
    <mergeCell ref="B329:E329"/>
    <mergeCell ref="B331:E331"/>
    <mergeCell ref="B332:E332"/>
    <mergeCell ref="B334:E334"/>
    <mergeCell ref="B335:E335"/>
    <mergeCell ref="B337:E337"/>
    <mergeCell ref="B321:E321"/>
    <mergeCell ref="B323:E323"/>
    <mergeCell ref="B324:E324"/>
    <mergeCell ref="B325:E325"/>
    <mergeCell ref="B326:E326"/>
    <mergeCell ref="B328:E328"/>
    <mergeCell ref="B309:E309"/>
    <mergeCell ref="B311:E311"/>
    <mergeCell ref="B312:E312"/>
    <mergeCell ref="B316:E316"/>
    <mergeCell ref="B317:E317"/>
    <mergeCell ref="B320:E320"/>
    <mergeCell ref="B300:E300"/>
    <mergeCell ref="B302:E302"/>
    <mergeCell ref="B303:E303"/>
    <mergeCell ref="B305:E305"/>
    <mergeCell ref="B306:E306"/>
    <mergeCell ref="B308:E308"/>
    <mergeCell ref="B289:E289"/>
    <mergeCell ref="B291:E291"/>
    <mergeCell ref="A294:O294"/>
    <mergeCell ref="B296:E296"/>
    <mergeCell ref="B297:E297"/>
    <mergeCell ref="B299:E299"/>
    <mergeCell ref="B283:E283"/>
    <mergeCell ref="B284:E284"/>
    <mergeCell ref="B285:E285"/>
    <mergeCell ref="B286:E286"/>
    <mergeCell ref="B287:E287"/>
    <mergeCell ref="B288:E288"/>
    <mergeCell ref="B269:E269"/>
    <mergeCell ref="B272:E272"/>
    <mergeCell ref="B273:E273"/>
    <mergeCell ref="B276:E276"/>
    <mergeCell ref="B277:E277"/>
    <mergeCell ref="A281:O281"/>
    <mergeCell ref="B252:E252"/>
    <mergeCell ref="B254:E254"/>
    <mergeCell ref="B255:E255"/>
    <mergeCell ref="B264:E264"/>
    <mergeCell ref="B265:E265"/>
    <mergeCell ref="B268:E268"/>
    <mergeCell ref="B236:E236"/>
    <mergeCell ref="B239:E239"/>
    <mergeCell ref="B240:E240"/>
    <mergeCell ref="B246:E246"/>
    <mergeCell ref="B247:E247"/>
    <mergeCell ref="B251:E251"/>
    <mergeCell ref="B228:E228"/>
    <mergeCell ref="B229:E229"/>
    <mergeCell ref="B232:E232"/>
    <mergeCell ref="B233:E233"/>
    <mergeCell ref="B234:E234"/>
    <mergeCell ref="B235:E235"/>
    <mergeCell ref="B210:E210"/>
    <mergeCell ref="B211:E211"/>
    <mergeCell ref="B217:E217"/>
    <mergeCell ref="B218:E218"/>
    <mergeCell ref="B223:E223"/>
    <mergeCell ref="B224:E224"/>
    <mergeCell ref="B202:E202"/>
    <mergeCell ref="B203:E203"/>
    <mergeCell ref="B204:E204"/>
    <mergeCell ref="B205:E205"/>
    <mergeCell ref="B207:E207"/>
    <mergeCell ref="B208:E208"/>
    <mergeCell ref="B197:E197"/>
    <mergeCell ref="B198:E198"/>
    <mergeCell ref="B199:E199"/>
    <mergeCell ref="B200:E200"/>
    <mergeCell ref="B201:E201"/>
    <mergeCell ref="B191:E191"/>
    <mergeCell ref="B192:E192"/>
    <mergeCell ref="B193:E193"/>
    <mergeCell ref="B194:E194"/>
    <mergeCell ref="B195:E195"/>
    <mergeCell ref="B196:E196"/>
    <mergeCell ref="B185:E185"/>
    <mergeCell ref="B186:E186"/>
    <mergeCell ref="B187:E187"/>
    <mergeCell ref="B188:E188"/>
    <mergeCell ref="B189:E189"/>
    <mergeCell ref="B190:E190"/>
    <mergeCell ref="B178:E178"/>
    <mergeCell ref="B179:E179"/>
    <mergeCell ref="B180:E180"/>
    <mergeCell ref="B181:E181"/>
    <mergeCell ref="B182:E182"/>
    <mergeCell ref="B183:E183"/>
    <mergeCell ref="B172:E172"/>
    <mergeCell ref="B173:E173"/>
    <mergeCell ref="B174:E174"/>
    <mergeCell ref="B175:E175"/>
    <mergeCell ref="B176:E176"/>
    <mergeCell ref="B177:E177"/>
    <mergeCell ref="B164:E164"/>
    <mergeCell ref="B165:E165"/>
    <mergeCell ref="B168:E168"/>
    <mergeCell ref="B169:E169"/>
    <mergeCell ref="B170:E170"/>
    <mergeCell ref="B171:E171"/>
    <mergeCell ref="B149:E149"/>
    <mergeCell ref="B150:E150"/>
    <mergeCell ref="B151:E151"/>
    <mergeCell ref="B152:E152"/>
    <mergeCell ref="B161:E161"/>
    <mergeCell ref="B162:E162"/>
    <mergeCell ref="B143:E143"/>
    <mergeCell ref="B144:E144"/>
    <mergeCell ref="B145:E145"/>
    <mergeCell ref="B146:E146"/>
    <mergeCell ref="B147:E147"/>
    <mergeCell ref="B148:E148"/>
    <mergeCell ref="B137:E137"/>
    <mergeCell ref="B138:E138"/>
    <mergeCell ref="B139:E139"/>
    <mergeCell ref="B140:E140"/>
    <mergeCell ref="B141:E141"/>
    <mergeCell ref="B142:E142"/>
    <mergeCell ref="B130:E130"/>
    <mergeCell ref="B131:E131"/>
    <mergeCell ref="B132:E132"/>
    <mergeCell ref="B133:E133"/>
    <mergeCell ref="B134:E134"/>
    <mergeCell ref="B135:E135"/>
    <mergeCell ref="A122:O122"/>
    <mergeCell ref="B124:E124"/>
    <mergeCell ref="B125:E125"/>
    <mergeCell ref="B126:E126"/>
    <mergeCell ref="B127:E127"/>
    <mergeCell ref="B128:E128"/>
    <mergeCell ref="B113:E113"/>
    <mergeCell ref="B115:E115"/>
    <mergeCell ref="B116:E116"/>
    <mergeCell ref="B117:E117"/>
    <mergeCell ref="B118:E118"/>
    <mergeCell ref="B119:E119"/>
    <mergeCell ref="B104:E104"/>
    <mergeCell ref="A107:O107"/>
    <mergeCell ref="B109:E109"/>
    <mergeCell ref="B110:E110"/>
    <mergeCell ref="B111:E111"/>
    <mergeCell ref="B112:E112"/>
    <mergeCell ref="B95:E95"/>
    <mergeCell ref="A98:O98"/>
    <mergeCell ref="B100:E100"/>
    <mergeCell ref="B101:E101"/>
    <mergeCell ref="B102:E102"/>
    <mergeCell ref="B103:E103"/>
    <mergeCell ref="A88:O88"/>
    <mergeCell ref="B90:E90"/>
    <mergeCell ref="B91:E91"/>
    <mergeCell ref="B92:E92"/>
    <mergeCell ref="B93:E93"/>
    <mergeCell ref="B94:E94"/>
    <mergeCell ref="B78:E78"/>
    <mergeCell ref="B79:E79"/>
    <mergeCell ref="B81:E81"/>
    <mergeCell ref="A82:E82"/>
    <mergeCell ref="A83:O83"/>
    <mergeCell ref="A84:O84"/>
    <mergeCell ref="B70:E70"/>
    <mergeCell ref="B71:E71"/>
    <mergeCell ref="B72:E72"/>
    <mergeCell ref="B60:E60"/>
    <mergeCell ref="B61:E61"/>
    <mergeCell ref="B62:E62"/>
    <mergeCell ref="B63:E63"/>
    <mergeCell ref="B65:E65"/>
    <mergeCell ref="B54:E54"/>
    <mergeCell ref="B55:E55"/>
    <mergeCell ref="B56:E56"/>
    <mergeCell ref="B57:E57"/>
    <mergeCell ref="B59:E59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74:E74"/>
    <mergeCell ref="B75:E75"/>
    <mergeCell ref="B76:E76"/>
    <mergeCell ref="B80:E80"/>
    <mergeCell ref="B387:E387"/>
    <mergeCell ref="B388:E388"/>
    <mergeCell ref="B389:E389"/>
    <mergeCell ref="B290:E290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01.10 Na Hora - Taguatinga</vt:lpstr>
      <vt:lpstr>Plan5</vt:lpstr>
      <vt:lpstr>'01.10 Na Hora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2019-03-19T19:41:42Z</dcterms:modified>
</cp:coreProperties>
</file>