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Público'!$A$1:$O$415</definedName>
  </definedNames>
  <calcPr calcId="152511"/>
</workbook>
</file>

<file path=xl/calcChain.xml><?xml version="1.0" encoding="utf-8"?>
<calcChain xmlns="http://schemas.openxmlformats.org/spreadsheetml/2006/main">
  <c r="G366" i="4" l="1"/>
  <c r="H366" i="4"/>
  <c r="I366" i="4"/>
  <c r="J366" i="4"/>
  <c r="K366" i="4"/>
  <c r="O366" i="4" l="1"/>
  <c r="N366" i="4"/>
  <c r="M366" i="4"/>
  <c r="L366" i="4"/>
  <c r="F366" i="4"/>
  <c r="O397" i="4" l="1"/>
  <c r="O377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1" i="4"/>
  <c r="N391" i="4"/>
  <c r="M391" i="4"/>
  <c r="L391" i="4"/>
  <c r="K391" i="4"/>
  <c r="J391" i="4"/>
  <c r="F391" i="4"/>
  <c r="O48" i="4"/>
  <c r="O36" i="4" l="1"/>
  <c r="O35" i="4"/>
  <c r="O34" i="4"/>
  <c r="O28" i="4" l="1"/>
  <c r="O401" i="4" l="1"/>
  <c r="O404" i="4" s="1"/>
  <c r="N401" i="4"/>
  <c r="N404" i="4" s="1"/>
  <c r="M401" i="4"/>
  <c r="M404" i="4" s="1"/>
  <c r="L401" i="4"/>
  <c r="L404" i="4" s="1"/>
  <c r="K401" i="4"/>
  <c r="K404" i="4" s="1"/>
  <c r="J401" i="4"/>
  <c r="J404" i="4" s="1"/>
  <c r="F401" i="4"/>
  <c r="F404" i="4" s="1"/>
  <c r="O395" i="4"/>
  <c r="N395" i="4"/>
  <c r="M395" i="4"/>
  <c r="L395" i="4"/>
  <c r="K395" i="4"/>
  <c r="J395" i="4"/>
  <c r="F395" i="4"/>
  <c r="N377" i="4"/>
  <c r="M377" i="4"/>
  <c r="L377" i="4"/>
  <c r="K377" i="4"/>
  <c r="J377" i="4"/>
  <c r="F377" i="4"/>
  <c r="N374" i="4"/>
  <c r="M374" i="4"/>
  <c r="L374" i="4"/>
  <c r="K374" i="4"/>
  <c r="J374" i="4"/>
  <c r="F374" i="4"/>
  <c r="O370" i="4"/>
  <c r="N370" i="4"/>
  <c r="M370" i="4"/>
  <c r="L370" i="4"/>
  <c r="K370" i="4"/>
  <c r="J370" i="4"/>
  <c r="F370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J228" i="4"/>
  <c r="J223" i="4" s="1"/>
  <c r="J217" i="4" s="1"/>
  <c r="F228" i="4"/>
  <c r="O223" i="4"/>
  <c r="K223" i="4"/>
  <c r="K217" i="4" s="1"/>
  <c r="F223" i="4"/>
  <c r="O217" i="4"/>
  <c r="F217" i="4"/>
  <c r="O210" i="4"/>
  <c r="N210" i="4"/>
  <c r="M210" i="4"/>
  <c r="M207" i="4" s="1"/>
  <c r="L210" i="4"/>
  <c r="L207" i="4" s="1"/>
  <c r="K210" i="4"/>
  <c r="K207" i="4" s="1"/>
  <c r="J210" i="4"/>
  <c r="F210" i="4"/>
  <c r="O207" i="4"/>
  <c r="N207" i="4"/>
  <c r="J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8" i="4"/>
  <c r="O398" i="4"/>
  <c r="J398" i="4"/>
  <c r="L398" i="4"/>
  <c r="N398" i="4"/>
  <c r="K398" i="4"/>
  <c r="M398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6" i="4" l="1"/>
  <c r="F407" i="4" s="1"/>
  <c r="O406" i="4"/>
  <c r="L109" i="4"/>
  <c r="J406" i="4"/>
  <c r="J109" i="4"/>
  <c r="M406" i="4"/>
  <c r="N109" i="4"/>
  <c r="K406" i="4"/>
  <c r="M121" i="4"/>
  <c r="M115" i="4"/>
  <c r="M109" i="4"/>
  <c r="J121" i="4"/>
  <c r="J115" i="4"/>
  <c r="M276" i="4"/>
  <c r="M280" i="4"/>
  <c r="J100" i="4"/>
  <c r="J106" i="4"/>
  <c r="M100" i="4"/>
  <c r="M106" i="4"/>
  <c r="J276" i="4"/>
  <c r="J280" i="4"/>
  <c r="N121" i="4"/>
  <c r="N115" i="4"/>
  <c r="K276" i="4"/>
  <c r="K280" i="4"/>
  <c r="N100" i="4"/>
  <c r="N106" i="4"/>
  <c r="N276" i="4"/>
  <c r="N280" i="4"/>
  <c r="K109" i="4"/>
  <c r="K106" i="4"/>
  <c r="K100" i="4"/>
  <c r="L106" i="4"/>
  <c r="L100" i="4"/>
  <c r="L121" i="4"/>
  <c r="L115" i="4"/>
  <c r="K121" i="4"/>
  <c r="K115" i="4"/>
</calcChain>
</file>

<file path=xl/sharedStrings.xml><?xml version="1.0" encoding="utf-8"?>
<sst xmlns="http://schemas.openxmlformats.org/spreadsheetml/2006/main" count="1149" uniqueCount="494">
  <si>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</si>
  <si>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</si>
  <si>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</si>
  <si>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</si>
  <si>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</si>
  <si>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</si>
  <si>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</si>
  <si>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</si>
  <si>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</si>
  <si>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</si>
  <si>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</si>
  <si>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</si>
  <si>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</si>
  <si>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</si>
  <si>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</si>
  <si>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</si>
  <si>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</si>
  <si>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</si>
  <si>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</si>
  <si>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</si>
  <si>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</si>
  <si>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</si>
  <si>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</si>
  <si>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</si>
  <si>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</si>
  <si>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</si>
  <si>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</si>
  <si>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</si>
  <si>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</si>
  <si>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</si>
  <si>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</si>
  <si>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</si>
  <si>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</si>
  <si>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</si>
  <si>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</si>
  <si>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</si>
  <si>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</si>
  <si>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</si>
  <si>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</si>
  <si>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</si>
  <si>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</si>
  <si>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</si>
  <si>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</si>
  <si>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</si>
  <si>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</si>
  <si>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</si>
  <si>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</si>
  <si>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</si>
  <si>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</si>
  <si>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</si>
  <si>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</si>
  <si>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</si>
  <si>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</si>
  <si>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</si>
  <si>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</si>
  <si>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</si>
  <si>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</si>
  <si>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</si>
  <si>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</si>
  <si>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</si>
  <si>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</si>
  <si>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</si>
  <si>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</si>
  <si>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</si>
  <si>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</si>
  <si>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</si>
  <si>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</si>
  <si>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</si>
  <si>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</si>
  <si>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</si>
  <si>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</si>
  <si>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</si>
  <si>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</si>
  <si>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</si>
  <si>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</si>
  <si>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</si>
  <si>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</si>
  <si>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</si>
  <si>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</si>
  <si>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</si>
  <si>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</si>
  <si>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</si>
  <si>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</si>
  <si>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</si>
  <si>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</si>
  <si>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</si>
  <si>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</si>
  <si>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</si>
  <si>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</si>
  <si>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</si>
  <si>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</si>
  <si>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</si>
  <si>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</si>
  <si>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</si>
  <si>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</si>
  <si>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</si>
  <si>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</si>
  <si>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</si>
  <si>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</si>
  <si>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</si>
  <si>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</si>
  <si>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</si>
  <si>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</si>
  <si>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</si>
  <si>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</si>
  <si>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</si>
  <si>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</si>
  <si>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</si>
  <si>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</si>
  <si>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</si>
  <si>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</si>
  <si>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</si>
  <si>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</si>
  <si>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</si>
  <si>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</si>
  <si>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</si>
  <si>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</si>
  <si>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</si>
  <si>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</si>
  <si>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</si>
  <si>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</si>
  <si>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</si>
  <si>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</si>
  <si>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</si>
  <si>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</si>
  <si>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</si>
  <si>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</si>
  <si>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</si>
  <si>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</si>
  <si>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</si>
  <si>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</si>
  <si>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</si>
  <si>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</si>
  <si>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</si>
  <si>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</si>
  <si>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</si>
  <si>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</si>
  <si>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</si>
  <si>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</si>
  <si>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</si>
  <si>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</si>
  <si>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</si>
  <si>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</si>
  <si>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</si>
  <si>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</si>
  <si>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</si>
  <si>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</si>
  <si>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</si>
  <si>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</si>
  <si>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</si>
  <si>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</si>
  <si>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</si>
  <si>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</si>
  <si>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</si>
  <si>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</si>
  <si>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</si>
  <si>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</si>
  <si>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</si>
  <si>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</si>
  <si>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</si>
  <si>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</si>
  <si>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</si>
  <si>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</si>
  <si>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</si>
  <si>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</si>
  <si>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</si>
  <si>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</si>
  <si>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</si>
  <si>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</si>
  <si>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</si>
  <si>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</si>
  <si>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</si>
  <si>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</si>
  <si>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</si>
  <si>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</si>
  <si>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</si>
  <si>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</si>
  <si>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</si>
  <si>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</si>
  <si>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</si>
  <si>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</si>
  <si>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</si>
  <si>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</si>
  <si>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</si>
  <si>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</si>
  <si>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</si>
  <si>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</si>
  <si>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</si>
  <si>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</si>
  <si>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</si>
  <si>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</si>
  <si>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</si>
  <si>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</si>
  <si>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</si>
  <si>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</si>
  <si>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</si>
  <si>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</si>
  <si>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</si>
  <si>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</si>
  <si>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</si>
  <si>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</si>
  <si>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</si>
  <si>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</si>
  <si>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</si>
  <si>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</si>
  <si>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</si>
  <si>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</si>
  <si>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</si>
  <si>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</si>
  <si>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</si>
  <si>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</si>
  <si>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</si>
  <si>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</si>
  <si>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</si>
  <si>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</si>
  <si>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</si>
  <si>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</si>
  <si>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</si>
  <si>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</si>
  <si>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</si>
  <si>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</si>
  <si>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</si>
  <si>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</si>
  <si>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</si>
  <si>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</si>
  <si>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</si>
  <si>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</si>
  <si>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</si>
  <si>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</si>
  <si>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</si>
  <si>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</si>
  <si>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</si>
  <si>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</si>
  <si>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</si>
  <si>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</si>
  <si>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</si>
  <si>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</si>
  <si>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</si>
  <si>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</si>
  <si>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</si>
  <si>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</si>
  <si>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</si>
  <si>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</si>
  <si>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</si>
  <si>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</si>
  <si>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</si>
  <si>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</si>
  <si>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</si>
  <si>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</si>
  <si>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</si>
  <si>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</si>
  <si>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</si>
  <si>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</si>
  <si>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</si>
  <si>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</si>
  <si>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</si>
  <si>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</si>
  <si>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</si>
  <si>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</si>
  <si>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</si>
  <si>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</si>
  <si>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</si>
  <si>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</si>
  <si>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</si>
  <si>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</si>
  <si>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</si>
  <si>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</si>
  <si>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</si>
  <si>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</si>
  <si>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</si>
  <si>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</si>
  <si>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</si>
  <si>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</si>
  <si>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</si>
  <si>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</si>
  <si>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</si>
  <si>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</si>
  <si>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</si>
  <si>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</si>
  <si>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</si>
  <si>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</si>
  <si>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</si>
  <si>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</si>
  <si>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</si>
  <si>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</si>
  <si>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</si>
  <si>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</si>
  <si>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</si>
  <si>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</si>
  <si>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</si>
  <si>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</si>
  <si>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</si>
  <si>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</si>
  <si>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</si>
  <si>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</si>
  <si>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</si>
  <si>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</si>
  <si>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</si>
  <si>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</si>
  <si>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</si>
  <si>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</si>
  <si>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</si>
  <si>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</si>
  <si>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</si>
  <si>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</si>
  <si>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</si>
  <si>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</si>
  <si>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</si>
  <si>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</si>
  <si>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</si>
  <si>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</si>
  <si>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</si>
  <si>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</si>
  <si>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</si>
  <si>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</si>
  <si>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</si>
  <si>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</si>
  <si>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</si>
  <si>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</si>
  <si>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</si>
  <si>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</si>
  <si>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</si>
  <si>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</si>
  <si>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</si>
  <si>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</si>
  <si>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</si>
  <si>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</si>
  <si>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</si>
  <si>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</si>
  <si>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</si>
  <si>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</si>
  <si>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</si>
  <si>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</si>
  <si>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</si>
  <si>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</si>
  <si>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</si>
  <si>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</si>
  <si>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</si>
  <si>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</si>
  <si>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</si>
  <si>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</si>
  <si>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</si>
  <si>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</si>
  <si>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</si>
  <si>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</si>
  <si>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</si>
  <si>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</si>
  <si>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</si>
  <si>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</si>
  <si>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</si>
  <si>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</si>
  <si>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</si>
  <si>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</si>
  <si>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</si>
  <si>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</si>
  <si>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</si>
  <si>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</si>
  <si>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</si>
  <si>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</si>
  <si>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</si>
  <si>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</si>
  <si>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</si>
  <si>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</si>
  <si>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</si>
  <si>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</si>
  <si>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</si>
  <si>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</si>
  <si>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</si>
  <si>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</si>
  <si>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</si>
  <si>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</si>
  <si>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</si>
  <si>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</si>
  <si>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</si>
  <si>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</si>
  <si>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</si>
  <si>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</si>
  <si>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</si>
  <si>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</si>
  <si>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</si>
  <si>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</si>
  <si>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</si>
  <si>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</si>
  <si>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</si>
  <si>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</si>
  <si>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</si>
  <si>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</si>
  <si>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</si>
  <si>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</si>
  <si>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</si>
  <si>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</si>
  <si>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</si>
  <si>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</si>
  <si>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</si>
  <si>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</si>
  <si>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</si>
  <si>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</si>
  <si>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</si>
  <si>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</si>
  <si>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</si>
  <si>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</si>
  <si>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</si>
  <si>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</si>
  <si>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</si>
  <si>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</si>
  <si>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</si>
  <si>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</si>
  <si>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</si>
  <si>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</si>
  <si>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</si>
  <si>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</si>
  <si>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</si>
  <si>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</si>
  <si>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</si>
  <si>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</si>
  <si>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</si>
  <si>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</si>
  <si>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</si>
  <si>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</si>
  <si>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</si>
  <si>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</si>
  <si>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</si>
  <si>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</si>
  <si>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</si>
  <si>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</si>
  <si>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</si>
  <si>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</si>
  <si>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</si>
  <si>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</si>
  <si>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</si>
  <si>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</si>
  <si>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</si>
  <si>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</si>
  <si>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</si>
  <si>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</si>
  <si>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</si>
  <si>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</si>
  <si>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</si>
  <si>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</si>
  <si>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</si>
  <si>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</si>
  <si>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</si>
  <si>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</si>
  <si>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</si>
  <si>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</si>
  <si>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</si>
  <si>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</si>
  <si>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</si>
  <si>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</si>
  <si>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</si>
  <si>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</si>
  <si>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</si>
  <si>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</si>
  <si>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</si>
  <si>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</si>
  <si>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</si>
  <si>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</si>
  <si>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</si>
  <si>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</si>
  <si>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</si>
  <si>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</si>
  <si>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</si>
  <si>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</si>
  <si>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</si>
  <si>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</si>
  <si>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</si>
  <si>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</si>
  <si>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</si>
  <si>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</si>
  <si>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</si>
  <si>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</si>
  <si>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</si>
  <si>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</si>
  <si>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</si>
  <si>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</si>
  <si>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</si>
  <si>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</si>
  <si>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</si>
  <si>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</si>
  <si>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</si>
  <si>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26.01</t>
  </si>
  <si>
    <t>EQNM 18/20 BL B Praça do Cidadão Ceilândia Norte</t>
  </si>
  <si>
    <t>DIANA MARIA GAMA COSTA</t>
  </si>
  <si>
    <t xml:space="preserve">Agência Ceilândia </t>
  </si>
  <si>
    <t>SILDEMARA FRANCISCA LEANDRO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</si>
  <si>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</si>
  <si>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</si>
  <si>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</si>
  <si>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</si>
  <si>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</si>
  <si>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</si>
  <si>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014.179.261-20</t>
  </si>
  <si>
    <t>646.448.981-04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</si>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</sst>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5"/>
  <sheetViews>
    <sheetView tabSelected="1" view="pageBreakPreview" topLeftCell="A2" zoomScale="84" zoomScaleNormal="85" zoomScaleSheetLayoutView="84" workbookViewId="0">
      <selection activeCell="A6" sqref="A6:O6"/>
    </sheetView>
  </sheetViews>
  <sheetFormatPr defaultRowHeight="15" x14ac:dyDescent="0.25"/>
  <cols>
    <col min="2" max="2" width="57.28515625" customWidth="1"/>
    <col min="3" max="3" width="23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4" t="s">
        <v>444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</row>
    <row r="2" spans="1:15" ht="18.75" x14ac:dyDescent="0.3">
      <c r="A2" s="94" t="s">
        <v>489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5" ht="18.75" x14ac:dyDescent="0.3">
      <c r="A3" s="94" t="s">
        <v>191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1:15" ht="18.75" x14ac:dyDescent="0.3">
      <c r="A4" s="94" t="s">
        <v>192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4" t="s">
        <v>439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440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493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95" t="s">
        <v>8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445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197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6" t="s">
        <v>198</v>
      </c>
      <c r="C15" s="97"/>
      <c r="D15" s="97"/>
      <c r="E15" s="98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6" t="s">
        <v>199</v>
      </c>
      <c r="C16" s="97"/>
      <c r="D16" s="97"/>
      <c r="E16" s="98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197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6" t="s">
        <v>476</v>
      </c>
      <c r="C19" s="97"/>
      <c r="D19" s="97"/>
      <c r="E19" s="98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6" t="s">
        <v>200</v>
      </c>
      <c r="C20" s="97"/>
      <c r="D20" s="97"/>
      <c r="E20" s="98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6" t="s">
        <v>201</v>
      </c>
      <c r="C21" s="97"/>
      <c r="D21" s="97"/>
      <c r="E21" s="98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6" t="s">
        <v>202</v>
      </c>
      <c r="C22" s="97"/>
      <c r="D22" s="97"/>
      <c r="E22" s="98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6" t="s">
        <v>203</v>
      </c>
      <c r="C23" s="97"/>
      <c r="D23" s="97"/>
      <c r="E23" s="98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6" t="s">
        <v>204</v>
      </c>
      <c r="C24" s="97"/>
      <c r="D24" s="97"/>
      <c r="E24" s="98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6" t="s">
        <v>205</v>
      </c>
      <c r="C25" s="97"/>
      <c r="D25" s="97"/>
      <c r="E25" s="98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6" t="s">
        <v>206</v>
      </c>
      <c r="C26" s="97"/>
      <c r="D26" s="97"/>
      <c r="E26" s="98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6" t="s">
        <v>207</v>
      </c>
      <c r="C27" s="97"/>
      <c r="D27" s="97"/>
      <c r="E27" s="98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446</v>
      </c>
      <c r="C28" s="40"/>
      <c r="D28" s="39" t="s">
        <v>13</v>
      </c>
      <c r="E28" s="40" t="s">
        <v>447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197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246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247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197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238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423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236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448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197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424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449</v>
      </c>
      <c r="C40" s="40"/>
      <c r="D40" s="39" t="s">
        <v>13</v>
      </c>
      <c r="E40" s="40" t="s">
        <v>474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197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297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296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197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356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357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475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197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305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306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197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242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241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243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244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197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251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250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249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252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197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268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269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267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270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197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240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239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450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197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6" t="s">
        <v>431</v>
      </c>
      <c r="C76" s="97"/>
      <c r="D76" s="97"/>
      <c r="E76" s="98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6" t="s">
        <v>324</v>
      </c>
      <c r="C77" s="97"/>
      <c r="D77" s="97"/>
      <c r="E77" s="98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468</v>
      </c>
      <c r="B78" s="51" t="s">
        <v>451</v>
      </c>
      <c r="C78" s="51"/>
      <c r="D78" s="50" t="s">
        <v>13</v>
      </c>
      <c r="E78" s="51" t="s">
        <v>452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197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238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423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477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197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214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212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213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425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215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197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218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219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217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216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197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284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283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285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282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197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291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293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294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292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197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312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310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309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311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197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426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275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274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276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277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453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197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234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224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225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226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235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227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228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229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230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232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231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233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221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223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222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197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272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197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323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197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328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326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333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329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327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330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325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332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427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430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428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334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335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429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331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197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336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337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338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339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340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341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342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343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344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345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346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347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348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349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350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351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352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353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354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355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197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245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197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210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197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266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197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248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454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197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295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197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253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256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255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254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455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197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261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197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211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456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197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262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457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197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308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197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259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197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313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197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358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458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197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6" t="s">
        <v>220</v>
      </c>
      <c r="C278" s="67"/>
      <c r="D278" s="67"/>
      <c r="E278" s="68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139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3" t="s">
        <v>197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304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301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298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299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302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300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303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478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140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197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437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197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432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459</v>
      </c>
      <c r="C302" s="40"/>
      <c r="D302" s="39" t="s">
        <v>13</v>
      </c>
      <c r="E302" s="40" t="s">
        <v>460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197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290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197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264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197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263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197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258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197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433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197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436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461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197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278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279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280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197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273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197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257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462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197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307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197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271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452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197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237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197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260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197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281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197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438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178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3" t="s">
        <v>197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286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287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288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289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s="3" customFormat="1" ht="15" customHeight="1" x14ac:dyDescent="0.25">
      <c r="A365" s="83" t="s">
        <v>479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3"/>
    </row>
    <row r="366" spans="1:15" s="3" customFormat="1" ht="15" customHeight="1" x14ac:dyDescent="0.25">
      <c r="A366" s="39" t="s">
        <v>480</v>
      </c>
      <c r="B366" s="40" t="s">
        <v>483</v>
      </c>
      <c r="C366" s="40"/>
      <c r="D366" s="39" t="s">
        <v>13</v>
      </c>
      <c r="E366" s="40" t="s">
        <v>481</v>
      </c>
      <c r="F366" s="39">
        <f t="shared" ref="F366:O366" si="70">SUM(F367:F369)</f>
        <v>0</v>
      </c>
      <c r="G366" s="39">
        <f t="shared" si="70"/>
        <v>0</v>
      </c>
      <c r="H366" s="39">
        <f t="shared" si="70"/>
        <v>2</v>
      </c>
      <c r="I366" s="39">
        <f t="shared" si="70"/>
        <v>0</v>
      </c>
      <c r="J366" s="39">
        <f t="shared" si="70"/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1">
        <f t="shared" si="70"/>
        <v>7870.12</v>
      </c>
    </row>
    <row r="367" spans="1:15" s="3" customFormat="1" ht="15" customHeight="1" x14ac:dyDescent="0.25">
      <c r="A367" s="20" t="s">
        <v>1</v>
      </c>
      <c r="B367" s="63" t="s">
        <v>197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30"/>
    </row>
    <row r="368" spans="1:15" s="3" customFormat="1" ht="15" customHeight="1" x14ac:dyDescent="0.25">
      <c r="A368" s="19" t="s">
        <v>13</v>
      </c>
      <c r="B368" s="60" t="s">
        <v>484</v>
      </c>
      <c r="C368" s="61" t="s">
        <v>491</v>
      </c>
      <c r="D368" s="60"/>
      <c r="E368" s="60"/>
      <c r="F368" s="20"/>
      <c r="G368" s="20"/>
      <c r="H368" s="20">
        <v>1</v>
      </c>
      <c r="I368" s="20"/>
      <c r="J368" s="20"/>
      <c r="K368" s="20"/>
      <c r="L368" s="20"/>
      <c r="M368" s="20"/>
      <c r="N368" s="20"/>
      <c r="O368" s="30">
        <v>3935.06</v>
      </c>
    </row>
    <row r="369" spans="1:15" s="3" customFormat="1" ht="15" customHeight="1" x14ac:dyDescent="0.25">
      <c r="A369" s="19" t="s">
        <v>13</v>
      </c>
      <c r="B369" s="60" t="s">
        <v>482</v>
      </c>
      <c r="C369" s="61" t="s">
        <v>492</v>
      </c>
      <c r="D369" s="60"/>
      <c r="E369" s="60"/>
      <c r="F369" s="20"/>
      <c r="G369" s="20"/>
      <c r="H369" s="20">
        <v>1</v>
      </c>
      <c r="I369" s="20"/>
      <c r="J369" s="20"/>
      <c r="K369" s="20"/>
      <c r="L369" s="20"/>
      <c r="M369" s="20"/>
      <c r="N369" s="20"/>
      <c r="O369" s="30">
        <v>3935.06</v>
      </c>
    </row>
    <row r="370" spans="1:15" hidden="1" x14ac:dyDescent="0.25">
      <c r="A370" s="11"/>
      <c r="B370" s="10"/>
      <c r="C370" s="10"/>
      <c r="D370" s="11"/>
      <c r="E370" s="12" t="s">
        <v>27</v>
      </c>
      <c r="F370" s="13">
        <f t="shared" ref="F370:O370" si="71">SUM(F366:F366)</f>
        <v>0</v>
      </c>
      <c r="G370" s="13"/>
      <c r="H370" s="13"/>
      <c r="I370" s="13"/>
      <c r="J370" s="13">
        <f t="shared" si="71"/>
        <v>0</v>
      </c>
      <c r="K370" s="13">
        <f t="shared" si="71"/>
        <v>0</v>
      </c>
      <c r="L370" s="13">
        <f t="shared" si="71"/>
        <v>0</v>
      </c>
      <c r="M370" s="13">
        <f t="shared" si="71"/>
        <v>0</v>
      </c>
      <c r="N370" s="13">
        <f t="shared" si="71"/>
        <v>0</v>
      </c>
      <c r="O370" s="32">
        <f t="shared" si="71"/>
        <v>7870.12</v>
      </c>
    </row>
    <row r="371" spans="1:15" s="3" customFormat="1" hidden="1" x14ac:dyDescent="0.25">
      <c r="A371" s="23"/>
      <c r="B371" s="29"/>
      <c r="C371" s="29"/>
      <c r="D371" s="23"/>
      <c r="E371" s="24"/>
      <c r="F371" s="25"/>
      <c r="G371" s="25"/>
      <c r="H371" s="25"/>
      <c r="I371" s="25"/>
      <c r="J371" s="25"/>
      <c r="K371" s="25"/>
      <c r="L371" s="25"/>
      <c r="M371" s="25"/>
      <c r="N371" s="25"/>
      <c r="O371" s="34"/>
    </row>
    <row r="372" spans="1:15" hidden="1" x14ac:dyDescent="0.25">
      <c r="A372" s="83" t="s">
        <v>180</v>
      </c>
      <c r="B372" s="83"/>
      <c r="C372" s="83"/>
      <c r="D372" s="83"/>
      <c r="E372" s="83"/>
      <c r="F372" s="83"/>
      <c r="G372" s="83"/>
      <c r="H372" s="83"/>
      <c r="I372" s="83"/>
      <c r="J372" s="83"/>
      <c r="K372" s="83"/>
      <c r="L372" s="83"/>
      <c r="M372" s="83"/>
      <c r="N372" s="83"/>
      <c r="O372" s="84"/>
    </row>
    <row r="373" spans="1:15" hidden="1" x14ac:dyDescent="0.25">
      <c r="A373" s="8"/>
      <c r="B373" s="7" t="s">
        <v>9</v>
      </c>
      <c r="C373" s="7"/>
      <c r="D373" s="8" t="s">
        <v>10</v>
      </c>
      <c r="E373" s="7" t="s">
        <v>181</v>
      </c>
      <c r="F373" s="9" t="s">
        <v>12</v>
      </c>
      <c r="G373" s="9"/>
      <c r="H373" s="9"/>
      <c r="I373" s="9"/>
      <c r="J373" s="9" t="s">
        <v>12</v>
      </c>
      <c r="K373" s="9" t="s">
        <v>12</v>
      </c>
      <c r="L373" s="9" t="s">
        <v>12</v>
      </c>
      <c r="M373" s="9" t="s">
        <v>12</v>
      </c>
      <c r="N373" s="9" t="s">
        <v>12</v>
      </c>
      <c r="O373" s="14">
        <v>198.27</v>
      </c>
    </row>
    <row r="374" spans="1:15" hidden="1" x14ac:dyDescent="0.25">
      <c r="A374" s="11"/>
      <c r="B374" s="10"/>
      <c r="C374" s="10"/>
      <c r="D374" s="11"/>
      <c r="E374" s="12" t="s">
        <v>27</v>
      </c>
      <c r="F374" s="13">
        <f>SUM(F373:F373)</f>
        <v>0</v>
      </c>
      <c r="G374" s="13"/>
      <c r="H374" s="13"/>
      <c r="I374" s="13"/>
      <c r="J374" s="13">
        <f t="shared" ref="J374:N374" si="72">SUM(J373:J373)</f>
        <v>0</v>
      </c>
      <c r="K374" s="13">
        <f t="shared" si="72"/>
        <v>0</v>
      </c>
      <c r="L374" s="13">
        <f t="shared" si="72"/>
        <v>0</v>
      </c>
      <c r="M374" s="13">
        <f t="shared" si="72"/>
        <v>0</v>
      </c>
      <c r="N374" s="13">
        <f t="shared" si="72"/>
        <v>0</v>
      </c>
      <c r="O374" s="13">
        <v>0</v>
      </c>
    </row>
    <row r="375" spans="1:15" s="3" customFormat="1" hidden="1" x14ac:dyDescent="0.25">
      <c r="A375" s="23"/>
      <c r="B375" s="29"/>
      <c r="C375" s="29"/>
      <c r="D375" s="23"/>
      <c r="E375" s="24"/>
      <c r="F375" s="25"/>
      <c r="G375" s="25"/>
      <c r="H375" s="25"/>
      <c r="I375" s="25"/>
      <c r="J375" s="25"/>
      <c r="K375" s="25"/>
      <c r="L375" s="25"/>
      <c r="M375" s="25"/>
      <c r="N375" s="25"/>
      <c r="O375" s="34"/>
    </row>
    <row r="376" spans="1:15" s="3" customFormat="1" hidden="1" x14ac:dyDescent="0.25">
      <c r="A376" s="83" t="s">
        <v>186</v>
      </c>
      <c r="B376" s="83"/>
      <c r="C376" s="83"/>
      <c r="D376" s="83"/>
      <c r="E376" s="83"/>
      <c r="F376" s="83"/>
      <c r="G376" s="83"/>
      <c r="H376" s="83"/>
      <c r="I376" s="83"/>
      <c r="J376" s="83"/>
      <c r="K376" s="83"/>
      <c r="L376" s="83"/>
      <c r="M376" s="83"/>
      <c r="N376" s="83"/>
      <c r="O376" s="84"/>
    </row>
    <row r="377" spans="1:15" s="28" customFormat="1" hidden="1" x14ac:dyDescent="0.25">
      <c r="A377" s="39" t="s">
        <v>398</v>
      </c>
      <c r="B377" s="40" t="s">
        <v>189</v>
      </c>
      <c r="C377" s="40"/>
      <c r="D377" s="39" t="s">
        <v>10</v>
      </c>
      <c r="E377" s="40" t="s">
        <v>190</v>
      </c>
      <c r="F377" s="39">
        <f t="shared" ref="F377:N377" si="73">SUM(F378:F390)</f>
        <v>12</v>
      </c>
      <c r="G377" s="39"/>
      <c r="H377" s="39"/>
      <c r="I377" s="39"/>
      <c r="J377" s="39">
        <f t="shared" si="73"/>
        <v>0</v>
      </c>
      <c r="K377" s="39">
        <f t="shared" si="73"/>
        <v>0</v>
      </c>
      <c r="L377" s="39">
        <f t="shared" si="73"/>
        <v>0</v>
      </c>
      <c r="M377" s="39">
        <f t="shared" si="73"/>
        <v>0</v>
      </c>
      <c r="N377" s="39">
        <f t="shared" si="73"/>
        <v>0</v>
      </c>
      <c r="O377" s="41">
        <f>SUM(O378:O390)</f>
        <v>31207.08</v>
      </c>
    </row>
    <row r="378" spans="1:15" s="3" customFormat="1" hidden="1" x14ac:dyDescent="0.25">
      <c r="A378" s="20" t="s">
        <v>1</v>
      </c>
      <c r="B378" s="63" t="s">
        <v>197</v>
      </c>
      <c r="C378" s="64"/>
      <c r="D378" s="64"/>
      <c r="E378" s="65"/>
      <c r="F378" s="20"/>
      <c r="G378" s="20"/>
      <c r="H378" s="20"/>
      <c r="I378" s="20"/>
      <c r="J378" s="20"/>
      <c r="K378" s="20"/>
      <c r="L378" s="20"/>
      <c r="M378" s="20"/>
      <c r="N378" s="20"/>
      <c r="O378" s="21"/>
    </row>
    <row r="379" spans="1:15" s="3" customFormat="1" hidden="1" x14ac:dyDescent="0.25">
      <c r="A379" s="19" t="s">
        <v>10</v>
      </c>
      <c r="B379" s="66" t="s">
        <v>315</v>
      </c>
      <c r="C379" s="67"/>
      <c r="D379" s="67"/>
      <c r="E379" s="68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66" t="s">
        <v>316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85" t="s">
        <v>322</v>
      </c>
      <c r="C381" s="86"/>
      <c r="D381" s="86"/>
      <c r="E381" s="87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66" t="s">
        <v>314</v>
      </c>
      <c r="C382" s="67"/>
      <c r="D382" s="67"/>
      <c r="E382" s="68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319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318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320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317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471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472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473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321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28" customFormat="1" hidden="1" x14ac:dyDescent="0.25">
      <c r="A391" s="39" t="s">
        <v>399</v>
      </c>
      <c r="B391" s="40" t="s">
        <v>463</v>
      </c>
      <c r="C391" s="40"/>
      <c r="D391" s="39" t="s">
        <v>10</v>
      </c>
      <c r="E391" s="40" t="s">
        <v>464</v>
      </c>
      <c r="F391" s="39">
        <f>SUM(F392:F394)</f>
        <v>2</v>
      </c>
      <c r="G391" s="39"/>
      <c r="H391" s="39"/>
      <c r="I391" s="39"/>
      <c r="J391" s="39">
        <f t="shared" ref="J391:N391" si="74">SUM(J392:J394)</f>
        <v>0</v>
      </c>
      <c r="K391" s="39">
        <f t="shared" si="74"/>
        <v>0</v>
      </c>
      <c r="L391" s="39">
        <f t="shared" si="74"/>
        <v>0</v>
      </c>
      <c r="M391" s="39">
        <f t="shared" si="74"/>
        <v>0</v>
      </c>
      <c r="N391" s="39">
        <f t="shared" si="74"/>
        <v>0</v>
      </c>
      <c r="O391" s="41">
        <f>SUM(O392:O394)</f>
        <v>5201.18</v>
      </c>
    </row>
    <row r="392" spans="1:15" s="3" customFormat="1" hidden="1" x14ac:dyDescent="0.25">
      <c r="A392" s="20" t="s">
        <v>1</v>
      </c>
      <c r="B392" s="63" t="s">
        <v>197</v>
      </c>
      <c r="C392" s="64"/>
      <c r="D392" s="64"/>
      <c r="E392" s="65"/>
      <c r="F392" s="20"/>
      <c r="G392" s="20"/>
      <c r="H392" s="20"/>
      <c r="I392" s="20"/>
      <c r="J392" s="20"/>
      <c r="K392" s="20"/>
      <c r="L392" s="20"/>
      <c r="M392" s="20"/>
      <c r="N392" s="20"/>
      <c r="O392" s="21"/>
    </row>
    <row r="393" spans="1:15" s="3" customFormat="1" hidden="1" x14ac:dyDescent="0.25">
      <c r="A393" s="19" t="s">
        <v>10</v>
      </c>
      <c r="B393" s="66" t="s">
        <v>434</v>
      </c>
      <c r="C393" s="67"/>
      <c r="D393" s="67"/>
      <c r="E393" s="68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3" customFormat="1" hidden="1" x14ac:dyDescent="0.25">
      <c r="A394" s="19" t="s">
        <v>10</v>
      </c>
      <c r="B394" s="66" t="s">
        <v>435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44" customFormat="1" hidden="1" x14ac:dyDescent="0.25">
      <c r="A395" s="50" t="s">
        <v>465</v>
      </c>
      <c r="B395" s="51" t="s">
        <v>469</v>
      </c>
      <c r="C395" s="51"/>
      <c r="D395" s="50" t="s">
        <v>10</v>
      </c>
      <c r="E395" s="51" t="s">
        <v>466</v>
      </c>
      <c r="F395" s="50">
        <f t="shared" ref="F395:O395" si="75">SUM(F396:F397)</f>
        <v>1</v>
      </c>
      <c r="G395" s="50"/>
      <c r="H395" s="50"/>
      <c r="I395" s="50"/>
      <c r="J395" s="50">
        <f t="shared" si="75"/>
        <v>0</v>
      </c>
      <c r="K395" s="50">
        <f t="shared" si="75"/>
        <v>0</v>
      </c>
      <c r="L395" s="50">
        <f t="shared" si="75"/>
        <v>0</v>
      </c>
      <c r="M395" s="50">
        <f t="shared" si="75"/>
        <v>0</v>
      </c>
      <c r="N395" s="50">
        <f t="shared" si="75"/>
        <v>0</v>
      </c>
      <c r="O395" s="52">
        <f t="shared" si="75"/>
        <v>520.11800000000005</v>
      </c>
    </row>
    <row r="396" spans="1:15" s="3" customFormat="1" hidden="1" x14ac:dyDescent="0.25">
      <c r="A396" s="20" t="s">
        <v>1</v>
      </c>
      <c r="B396" s="63" t="s">
        <v>197</v>
      </c>
      <c r="C396" s="64"/>
      <c r="D396" s="64"/>
      <c r="E396" s="65"/>
      <c r="F396" s="20"/>
      <c r="G396" s="20"/>
      <c r="H396" s="20"/>
      <c r="I396" s="20"/>
      <c r="J396" s="20"/>
      <c r="K396" s="20"/>
      <c r="L396" s="20"/>
      <c r="M396" s="20"/>
      <c r="N396" s="20"/>
      <c r="O396" s="21"/>
    </row>
    <row r="397" spans="1:15" s="38" customFormat="1" hidden="1" x14ac:dyDescent="0.25">
      <c r="A397" s="53" t="s">
        <v>10</v>
      </c>
      <c r="B397" s="80" t="s">
        <v>470</v>
      </c>
      <c r="C397" s="81"/>
      <c r="D397" s="81"/>
      <c r="E397" s="82"/>
      <c r="F397" s="54">
        <v>1</v>
      </c>
      <c r="G397" s="54"/>
      <c r="H397" s="54"/>
      <c r="I397" s="54"/>
      <c r="J397" s="54"/>
      <c r="K397" s="54"/>
      <c r="L397" s="54"/>
      <c r="M397" s="54"/>
      <c r="N397" s="54"/>
      <c r="O397" s="55">
        <f>2600.59/30*6</f>
        <v>520.11800000000005</v>
      </c>
    </row>
    <row r="398" spans="1:15" s="38" customFormat="1" hidden="1" x14ac:dyDescent="0.25">
      <c r="A398" s="35"/>
      <c r="B398" s="36"/>
      <c r="C398" s="36"/>
      <c r="D398" s="35"/>
      <c r="E398" s="37" t="s">
        <v>27</v>
      </c>
      <c r="F398" s="13">
        <f>F395+F391+F377</f>
        <v>15</v>
      </c>
      <c r="G398" s="13"/>
      <c r="H398" s="13"/>
      <c r="I398" s="13"/>
      <c r="J398" s="13">
        <f>J395+J377</f>
        <v>0</v>
      </c>
      <c r="K398" s="13">
        <f>K395+K377</f>
        <v>0</v>
      </c>
      <c r="L398" s="13">
        <f>L395+L377</f>
        <v>0</v>
      </c>
      <c r="M398" s="13">
        <f>M395+M377</f>
        <v>0</v>
      </c>
      <c r="N398" s="13">
        <f>N395+N377</f>
        <v>0</v>
      </c>
      <c r="O398" s="15">
        <f>O395+O391+O377</f>
        <v>36928.378000000004</v>
      </c>
    </row>
    <row r="399" spans="1:15" s="3" customFormat="1" hidden="1" x14ac:dyDescent="0.25">
      <c r="A399" s="23"/>
      <c r="B399" s="29"/>
      <c r="C399" s="29"/>
      <c r="D399" s="23"/>
      <c r="E399" s="24"/>
      <c r="F399" s="26"/>
      <c r="G399" s="26"/>
      <c r="H399" s="26"/>
      <c r="I399" s="26"/>
      <c r="J399" s="26"/>
      <c r="K399" s="26"/>
      <c r="L399" s="26"/>
      <c r="M399" s="26"/>
      <c r="N399" s="26"/>
      <c r="O399" s="34"/>
    </row>
    <row r="400" spans="1:15" s="3" customFormat="1" hidden="1" x14ac:dyDescent="0.25">
      <c r="A400" s="83" t="s">
        <v>187</v>
      </c>
      <c r="B400" s="83"/>
      <c r="C400" s="83"/>
      <c r="D400" s="83"/>
      <c r="E400" s="83"/>
      <c r="F400" s="83"/>
      <c r="G400" s="83"/>
      <c r="H400" s="83"/>
      <c r="I400" s="83"/>
      <c r="J400" s="83"/>
      <c r="K400" s="83"/>
      <c r="L400" s="83"/>
      <c r="M400" s="83"/>
      <c r="N400" s="83"/>
      <c r="O400" s="84"/>
    </row>
    <row r="401" spans="1:15" s="28" customFormat="1" hidden="1" x14ac:dyDescent="0.25">
      <c r="A401" s="39" t="s">
        <v>400</v>
      </c>
      <c r="B401" s="40" t="s">
        <v>188</v>
      </c>
      <c r="C401" s="40"/>
      <c r="D401" s="39" t="s">
        <v>10</v>
      </c>
      <c r="E401" s="40" t="s">
        <v>467</v>
      </c>
      <c r="F401" s="39">
        <f>SUM(F402:F403)</f>
        <v>1</v>
      </c>
      <c r="G401" s="39"/>
      <c r="H401" s="39"/>
      <c r="I401" s="39"/>
      <c r="J401" s="39">
        <f t="shared" ref="J401:N401" si="76">SUM(J402:J403)</f>
        <v>0</v>
      </c>
      <c r="K401" s="39">
        <f t="shared" si="76"/>
        <v>0</v>
      </c>
      <c r="L401" s="39">
        <f t="shared" si="76"/>
        <v>0</v>
      </c>
      <c r="M401" s="39">
        <f t="shared" si="76"/>
        <v>0</v>
      </c>
      <c r="N401" s="39">
        <f t="shared" si="76"/>
        <v>0</v>
      </c>
      <c r="O401" s="43">
        <f>SUM(O402:O403)</f>
        <v>2600.59</v>
      </c>
    </row>
    <row r="402" spans="1:15" s="3" customFormat="1" hidden="1" x14ac:dyDescent="0.25">
      <c r="A402" s="20" t="s">
        <v>1</v>
      </c>
      <c r="B402" s="63" t="s">
        <v>197</v>
      </c>
      <c r="C402" s="64"/>
      <c r="D402" s="64"/>
      <c r="E402" s="65"/>
      <c r="F402" s="20"/>
      <c r="G402" s="20"/>
      <c r="H402" s="20"/>
      <c r="I402" s="20"/>
      <c r="J402" s="20"/>
      <c r="K402" s="20"/>
      <c r="L402" s="20"/>
      <c r="M402" s="20"/>
      <c r="N402" s="20"/>
      <c r="O402" s="21"/>
    </row>
    <row r="403" spans="1:15" s="3" customFormat="1" hidden="1" x14ac:dyDescent="0.25">
      <c r="A403" s="19" t="s">
        <v>10</v>
      </c>
      <c r="B403" s="66" t="s">
        <v>265</v>
      </c>
      <c r="C403" s="67"/>
      <c r="D403" s="67"/>
      <c r="E403" s="68"/>
      <c r="F403" s="20">
        <v>1</v>
      </c>
      <c r="G403" s="20"/>
      <c r="H403" s="20"/>
      <c r="I403" s="20"/>
      <c r="J403" s="20"/>
      <c r="K403" s="20"/>
      <c r="L403" s="20"/>
      <c r="M403" s="20"/>
      <c r="N403" s="20"/>
      <c r="O403" s="30">
        <v>2600.59</v>
      </c>
    </row>
    <row r="404" spans="1:15" s="3" customFormat="1" hidden="1" x14ac:dyDescent="0.25">
      <c r="A404" s="69" t="s">
        <v>27</v>
      </c>
      <c r="B404" s="70"/>
      <c r="C404" s="70"/>
      <c r="D404" s="70"/>
      <c r="E404" s="71"/>
      <c r="F404" s="13">
        <f>F401</f>
        <v>1</v>
      </c>
      <c r="G404" s="13"/>
      <c r="H404" s="13"/>
      <c r="I404" s="13"/>
      <c r="J404" s="13">
        <f t="shared" ref="J404:N404" si="77">J401</f>
        <v>0</v>
      </c>
      <c r="K404" s="13">
        <f t="shared" si="77"/>
        <v>0</v>
      </c>
      <c r="L404" s="13">
        <f t="shared" si="77"/>
        <v>0</v>
      </c>
      <c r="M404" s="13">
        <f t="shared" si="77"/>
        <v>0</v>
      </c>
      <c r="N404" s="13">
        <f t="shared" si="77"/>
        <v>0</v>
      </c>
      <c r="O404" s="32">
        <f>O401</f>
        <v>2600.59</v>
      </c>
    </row>
    <row r="405" spans="1:15" s="3" customFormat="1" hidden="1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73"/>
      <c r="O405" s="74"/>
    </row>
    <row r="406" spans="1:15" hidden="1" x14ac:dyDescent="0.25">
      <c r="A406" s="75" t="s">
        <v>182</v>
      </c>
      <c r="B406" s="76"/>
      <c r="C406" s="76"/>
      <c r="D406" s="76"/>
      <c r="E406" s="77"/>
      <c r="F406" s="2">
        <f>F404+F398+F370+F363+F354+F293+F280+F121+F106+F97+F83</f>
        <v>180</v>
      </c>
      <c r="G406" s="2"/>
      <c r="H406" s="2"/>
      <c r="I406" s="2"/>
      <c r="J406" s="2">
        <f ca="1">J404+J398+J370+J363+J354+J293+J280+J121+J97+J83</f>
        <v>0</v>
      </c>
      <c r="K406" s="2">
        <f ca="1">K404+K398+K370+K363+K354+K293+K280+K121+K97+K83</f>
        <v>0</v>
      </c>
      <c r="L406" s="2">
        <v>4</v>
      </c>
      <c r="M406" s="2">
        <f ca="1">M404+M398+M370+M363+M354+M293+M280+M121+M97+M83</f>
        <v>0</v>
      </c>
      <c r="N406" s="2">
        <v>0</v>
      </c>
      <c r="O406" s="49">
        <f>O404+O398+O370+O363+O354+O293+O280+O121+O106+O97+O83</f>
        <v>493257.17599999992</v>
      </c>
    </row>
    <row r="407" spans="1:15" hidden="1" x14ac:dyDescent="0.25">
      <c r="F407" s="16">
        <f>F406+L406</f>
        <v>184</v>
      </c>
      <c r="G407" s="16"/>
      <c r="H407" s="16"/>
      <c r="I407" s="16"/>
    </row>
    <row r="408" spans="1:15" x14ac:dyDescent="0.25">
      <c r="A408" s="78" t="s">
        <v>441</v>
      </c>
      <c r="B408" s="78"/>
      <c r="C408" s="78"/>
      <c r="D408" s="78"/>
      <c r="E408" s="46" t="s">
        <v>442</v>
      </c>
      <c r="J408" s="1"/>
      <c r="K408" s="1"/>
      <c r="L408" s="1"/>
      <c r="M408" s="1"/>
      <c r="N408" s="1"/>
      <c r="O408" s="1"/>
    </row>
    <row r="409" spans="1:15" ht="15" customHeight="1" x14ac:dyDescent="0.25">
      <c r="A409" s="79" t="s">
        <v>422</v>
      </c>
      <c r="B409" s="79"/>
      <c r="C409" s="79"/>
      <c r="D409" s="79"/>
      <c r="E409" s="79"/>
      <c r="F409" s="79"/>
      <c r="G409" s="79"/>
      <c r="H409" s="79"/>
      <c r="I409" s="79"/>
      <c r="J409" s="79"/>
      <c r="K409" s="79"/>
      <c r="L409" s="79"/>
      <c r="M409" s="79"/>
      <c r="N409" s="79"/>
      <c r="O409" s="79"/>
    </row>
    <row r="410" spans="1:15" x14ac:dyDescent="0.25">
      <c r="A410" s="79"/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45"/>
      <c r="B413" s="45"/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</row>
    <row r="414" spans="1:15" x14ac:dyDescent="0.25">
      <c r="A414" s="62"/>
      <c r="B414" s="62"/>
      <c r="C414" s="62"/>
      <c r="D414" s="62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  <row r="415" spans="1:15" x14ac:dyDescent="0.25">
      <c r="A415" s="62"/>
      <c r="B415" s="62"/>
      <c r="C415" s="62"/>
      <c r="D415" s="62"/>
      <c r="E415" s="48" t="s">
        <v>443</v>
      </c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</sheetData>
  <mergeCells count="279">
    <mergeCell ref="B75:E75"/>
    <mergeCell ref="B76:E76"/>
    <mergeCell ref="B77:E77"/>
    <mergeCell ref="B81:E81"/>
    <mergeCell ref="B387:E387"/>
    <mergeCell ref="B388:E388"/>
    <mergeCell ref="B389:E389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B18:E18"/>
    <mergeCell ref="B19:E19"/>
    <mergeCell ref="B20:E20"/>
    <mergeCell ref="B21:E21"/>
    <mergeCell ref="A9:B9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A372:O372"/>
    <mergeCell ref="A376:O376"/>
    <mergeCell ref="B378:E378"/>
    <mergeCell ref="B379:E379"/>
    <mergeCell ref="B360:E360"/>
    <mergeCell ref="B361:E361"/>
    <mergeCell ref="B362:E362"/>
    <mergeCell ref="A365:O365"/>
    <mergeCell ref="B367:E367"/>
    <mergeCell ref="B386:E386"/>
    <mergeCell ref="B390:E390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A415:D415"/>
    <mergeCell ref="A414:D414"/>
    <mergeCell ref="B402:E402"/>
    <mergeCell ref="B403:E403"/>
    <mergeCell ref="A404:E404"/>
    <mergeCell ref="A405:O405"/>
    <mergeCell ref="A406:E406"/>
    <mergeCell ref="A408:D408"/>
    <mergeCell ref="A409:O409"/>
    <mergeCell ref="A410:O410"/>
    <mergeCell ref="A411:O411"/>
    <mergeCell ref="A412:O4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2019-03-19T19:53:50Z</dcterms:modified>
</cp:coreProperties>
</file>