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6 Na Hora Sobradinho" sheetId="55" r:id="rId1"/>
    <sheet name="Plan5" sheetId="67" r:id="rId2"/>
  </sheets>
  <definedNames>
    <definedName name="_xlnm.Print_Area" localSheetId="0">'01.06 Na Hora Sobradinho'!$A$1:$P$400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7" i="55" l="1"/>
  <c r="P48" i="55"/>
  <c r="P49" i="55"/>
  <c r="P50" i="55"/>
  <c r="P51" i="55"/>
  <c r="P52" i="55"/>
  <c r="P53" i="55"/>
  <c r="P54" i="55"/>
  <c r="P55" i="55"/>
  <c r="P56" i="55"/>
  <c r="P57" i="55"/>
  <c r="P58" i="55"/>
  <c r="P59" i="55"/>
  <c r="P60" i="55"/>
  <c r="P61" i="55"/>
  <c r="P62" i="55"/>
  <c r="P63" i="55"/>
  <c r="P64" i="55"/>
  <c r="P65" i="55"/>
  <c r="P66" i="55"/>
  <c r="P67" i="55"/>
  <c r="P68" i="55"/>
  <c r="P69" i="55"/>
  <c r="P70" i="55"/>
  <c r="P71" i="55"/>
  <c r="P72" i="55"/>
  <c r="P73" i="55"/>
  <c r="P74" i="55"/>
  <c r="P75" i="55"/>
  <c r="P76" i="55"/>
  <c r="P77" i="55"/>
  <c r="P78" i="55"/>
  <c r="P79" i="55"/>
  <c r="P80" i="55"/>
  <c r="P81" i="55"/>
  <c r="P82" i="55"/>
  <c r="P83" i="55"/>
  <c r="P84" i="55"/>
  <c r="P85" i="55"/>
  <c r="P86" i="55"/>
  <c r="P87" i="55"/>
  <c r="P88" i="55"/>
  <c r="P89" i="55"/>
  <c r="P90" i="55"/>
  <c r="P91" i="55"/>
  <c r="P92" i="55"/>
  <c r="P93" i="55"/>
  <c r="P94" i="55"/>
  <c r="P95" i="55"/>
  <c r="P96" i="55"/>
  <c r="P97" i="55"/>
  <c r="P98" i="55"/>
  <c r="P99" i="55"/>
  <c r="P100" i="55"/>
  <c r="P101" i="55"/>
  <c r="P102" i="55"/>
  <c r="P103" i="55"/>
  <c r="P104" i="55"/>
  <c r="P105" i="55"/>
  <c r="P106" i="55"/>
  <c r="P107" i="55"/>
  <c r="P108" i="55"/>
  <c r="P109" i="55"/>
  <c r="P110" i="55"/>
  <c r="P111" i="55"/>
  <c r="P112" i="55"/>
  <c r="P113" i="55"/>
  <c r="P114" i="55"/>
  <c r="P115" i="55"/>
  <c r="P116" i="55"/>
  <c r="P117" i="55"/>
  <c r="P118" i="55"/>
  <c r="P119" i="55"/>
  <c r="P120" i="55"/>
  <c r="P121" i="55"/>
  <c r="P122" i="55"/>
  <c r="P123" i="55"/>
  <c r="P124" i="55"/>
  <c r="P125" i="55"/>
  <c r="P126" i="55"/>
  <c r="P127" i="55"/>
  <c r="P128" i="55"/>
  <c r="P129" i="55"/>
  <c r="P130" i="55"/>
  <c r="P131" i="55"/>
  <c r="P132" i="55"/>
  <c r="P133" i="55"/>
  <c r="P134" i="55"/>
  <c r="P135" i="55"/>
  <c r="P136" i="55"/>
  <c r="P137" i="55"/>
  <c r="P138" i="55"/>
  <c r="P139" i="55"/>
  <c r="P140" i="55"/>
  <c r="P141" i="55"/>
  <c r="P142" i="55"/>
  <c r="P143" i="55"/>
  <c r="P144" i="55"/>
  <c r="P145" i="55"/>
  <c r="P146" i="55"/>
  <c r="P147" i="55"/>
  <c r="P148" i="55"/>
  <c r="P149" i="55"/>
  <c r="P150" i="55"/>
  <c r="P151" i="55"/>
  <c r="P152" i="55"/>
  <c r="P153" i="55"/>
  <c r="P154" i="55"/>
  <c r="P155" i="55"/>
  <c r="P156" i="55"/>
  <c r="P157" i="55"/>
  <c r="P158" i="55"/>
  <c r="P159" i="55"/>
  <c r="P160" i="55"/>
  <c r="P161" i="55"/>
  <c r="P162" i="55"/>
  <c r="P163" i="55"/>
  <c r="P164" i="55"/>
  <c r="P165" i="55"/>
  <c r="P166" i="55"/>
  <c r="P167" i="55"/>
  <c r="P168" i="55"/>
  <c r="P169" i="55"/>
  <c r="P170" i="55"/>
  <c r="P171" i="55"/>
  <c r="P172" i="55"/>
  <c r="P173" i="55"/>
  <c r="P174" i="55"/>
  <c r="P175" i="55"/>
  <c r="P176" i="55"/>
  <c r="P177" i="55"/>
  <c r="P178" i="55"/>
  <c r="P179" i="55"/>
  <c r="P180" i="55"/>
  <c r="P181" i="55"/>
  <c r="P182" i="55"/>
  <c r="P183" i="55"/>
  <c r="P184" i="55"/>
  <c r="P185" i="55"/>
  <c r="P186" i="55"/>
  <c r="P187" i="55"/>
  <c r="P188" i="55"/>
  <c r="P189" i="55"/>
  <c r="P190" i="55"/>
  <c r="P191" i="55"/>
  <c r="P192" i="55"/>
  <c r="P193" i="55"/>
  <c r="P194" i="55"/>
  <c r="P195" i="55"/>
  <c r="P196" i="55"/>
  <c r="P197" i="55"/>
  <c r="P198" i="55"/>
  <c r="P199" i="55"/>
  <c r="P200" i="55"/>
  <c r="P201" i="55"/>
  <c r="P202" i="55"/>
  <c r="P203" i="55"/>
  <c r="P204" i="55"/>
  <c r="P205" i="55"/>
  <c r="P206" i="55"/>
  <c r="P207" i="55"/>
  <c r="P208" i="55"/>
  <c r="P209" i="55"/>
  <c r="P210" i="55"/>
  <c r="P211" i="55"/>
  <c r="P212" i="55"/>
  <c r="P213" i="55"/>
  <c r="P214" i="55"/>
  <c r="P215" i="55"/>
  <c r="P216" i="55"/>
  <c r="P217" i="55"/>
  <c r="P218" i="55"/>
  <c r="P219" i="55"/>
  <c r="P220" i="55"/>
  <c r="P221" i="55"/>
  <c r="P222" i="55"/>
  <c r="P223" i="55"/>
  <c r="P224" i="55"/>
  <c r="P225" i="55"/>
  <c r="P226" i="55"/>
  <c r="P227" i="55"/>
  <c r="P228" i="55"/>
  <c r="P229" i="55"/>
  <c r="P230" i="55"/>
  <c r="P231" i="55"/>
  <c r="P232" i="55"/>
  <c r="P233" i="55"/>
  <c r="P234" i="55"/>
  <c r="P235" i="55"/>
  <c r="P236" i="55"/>
  <c r="P237" i="55"/>
  <c r="P238" i="55"/>
  <c r="P239" i="55"/>
  <c r="P240" i="55"/>
  <c r="P241" i="55"/>
  <c r="P242" i="55"/>
  <c r="P243" i="55"/>
  <c r="P244" i="55"/>
  <c r="P245" i="55"/>
  <c r="P246" i="55"/>
  <c r="P247" i="55"/>
  <c r="P248" i="55"/>
  <c r="P249" i="55"/>
  <c r="P250" i="55"/>
  <c r="P251" i="55"/>
  <c r="P252" i="55"/>
  <c r="P253" i="55"/>
  <c r="P254" i="55"/>
  <c r="P255" i="55"/>
  <c r="P256" i="55"/>
  <c r="P257" i="55"/>
  <c r="P258" i="55"/>
  <c r="P259" i="55"/>
  <c r="P260" i="55"/>
  <c r="P261" i="55"/>
  <c r="P262" i="55"/>
  <c r="P263" i="55"/>
  <c r="P264" i="55"/>
  <c r="P265" i="55"/>
  <c r="P266" i="55"/>
  <c r="P267" i="55"/>
  <c r="P268" i="55"/>
  <c r="P269" i="55"/>
  <c r="P270" i="55"/>
  <c r="P271" i="55"/>
  <c r="P272" i="55"/>
  <c r="P273" i="55"/>
  <c r="P274" i="55"/>
  <c r="P275" i="55"/>
  <c r="P276" i="55"/>
  <c r="P277" i="55"/>
  <c r="P278" i="55"/>
  <c r="P279" i="55"/>
  <c r="P280" i="55"/>
  <c r="P281" i="55"/>
  <c r="P282" i="55"/>
  <c r="P283" i="55"/>
  <c r="P284" i="55"/>
  <c r="P285" i="55"/>
  <c r="P286" i="55"/>
  <c r="P287" i="55"/>
  <c r="P288" i="55"/>
  <c r="P289" i="55"/>
  <c r="P290" i="55"/>
  <c r="P291" i="55"/>
  <c r="P292" i="55"/>
  <c r="P293" i="55"/>
  <c r="P294" i="55"/>
  <c r="P295" i="55"/>
  <c r="P296" i="55"/>
  <c r="P297" i="55"/>
  <c r="P298" i="55"/>
  <c r="P299" i="55"/>
  <c r="P300" i="55"/>
  <c r="P301" i="55"/>
  <c r="P302" i="55"/>
  <c r="P303" i="55"/>
  <c r="P304" i="55"/>
  <c r="P305" i="55"/>
  <c r="P306" i="55"/>
  <c r="P307" i="55"/>
  <c r="P308" i="55"/>
  <c r="P309" i="55"/>
  <c r="P310" i="55"/>
  <c r="P311" i="55"/>
  <c r="P312" i="55"/>
  <c r="P313" i="55"/>
  <c r="P314" i="55"/>
  <c r="P315" i="55"/>
  <c r="P316" i="55"/>
  <c r="P317" i="55"/>
  <c r="P318" i="55"/>
  <c r="P319" i="55"/>
  <c r="P320" i="55"/>
  <c r="P321" i="55"/>
  <c r="P322" i="55"/>
  <c r="P323" i="55"/>
  <c r="P324" i="55"/>
  <c r="P325" i="55"/>
  <c r="P326" i="55"/>
  <c r="P327" i="55"/>
  <c r="P328" i="55"/>
  <c r="P329" i="55"/>
  <c r="P330" i="55"/>
  <c r="P331" i="55"/>
  <c r="P332" i="55"/>
  <c r="P333" i="55"/>
  <c r="P334" i="55"/>
  <c r="P335" i="55"/>
  <c r="P336" i="55"/>
  <c r="P337" i="55"/>
  <c r="P338" i="55"/>
  <c r="P339" i="55"/>
  <c r="P340" i="55"/>
  <c r="P341" i="55"/>
  <c r="P342" i="55"/>
  <c r="P343" i="55"/>
  <c r="P344" i="55"/>
  <c r="P345" i="55"/>
  <c r="P346" i="55"/>
  <c r="P347" i="55"/>
  <c r="P348" i="55"/>
  <c r="P349" i="55"/>
  <c r="P350" i="55"/>
  <c r="P351" i="55"/>
  <c r="P352" i="55"/>
  <c r="P353" i="55"/>
  <c r="P354" i="55"/>
  <c r="P355" i="55"/>
  <c r="P356" i="55"/>
  <c r="P357" i="55"/>
  <c r="P358" i="55"/>
  <c r="P359" i="55"/>
  <c r="P360" i="55"/>
  <c r="P361" i="55"/>
  <c r="P362" i="55"/>
  <c r="P363" i="55"/>
  <c r="P364" i="55"/>
  <c r="P365" i="55"/>
  <c r="P366" i="55"/>
  <c r="P367" i="55"/>
  <c r="P368" i="55"/>
  <c r="P369" i="55"/>
  <c r="P370" i="55"/>
  <c r="P371" i="55"/>
  <c r="P372" i="55"/>
  <c r="P373" i="55"/>
  <c r="P374" i="55"/>
  <c r="P375" i="55"/>
  <c r="P376" i="55"/>
  <c r="P377" i="55"/>
  <c r="P378" i="55"/>
  <c r="P379" i="55"/>
  <c r="P380" i="55"/>
  <c r="P381" i="55"/>
  <c r="P382" i="55"/>
  <c r="P383" i="55"/>
  <c r="P384" i="55"/>
  <c r="P385" i="55"/>
  <c r="P386" i="55"/>
  <c r="P387" i="55"/>
  <c r="P388" i="55"/>
  <c r="P389" i="55"/>
  <c r="P390" i="55"/>
  <c r="P391" i="55"/>
  <c r="P392" i="55"/>
  <c r="P46" i="55"/>
  <c r="P44" i="55"/>
  <c r="G44" i="55" l="1"/>
  <c r="H44" i="55"/>
  <c r="I44" i="55"/>
  <c r="J44" i="55"/>
  <c r="O44" i="55" l="1"/>
  <c r="N44" i="55"/>
  <c r="M44" i="55"/>
  <c r="L44" i="55"/>
  <c r="K44" i="55"/>
  <c r="F44" i="55"/>
  <c r="O382" i="55" l="1"/>
  <c r="O362" i="55" l="1"/>
  <c r="O62" i="55"/>
  <c r="N62" i="55"/>
  <c r="M62" i="55"/>
  <c r="L62" i="55"/>
  <c r="K62" i="55"/>
  <c r="J62" i="55"/>
  <c r="F62" i="55"/>
  <c r="O58" i="55"/>
  <c r="N58" i="55"/>
  <c r="M58" i="55"/>
  <c r="L58" i="55"/>
  <c r="K58" i="55"/>
  <c r="J58" i="55"/>
  <c r="F58" i="55"/>
  <c r="O376" i="55"/>
  <c r="N376" i="55"/>
  <c r="M376" i="55"/>
  <c r="L376" i="55"/>
  <c r="K376" i="55"/>
  <c r="J376" i="55"/>
  <c r="F376" i="55"/>
  <c r="O36" i="55" l="1"/>
  <c r="O35" i="55"/>
  <c r="O34" i="55"/>
  <c r="O28" i="55" l="1"/>
  <c r="O386" i="55" l="1"/>
  <c r="O389" i="55" s="1"/>
  <c r="N386" i="55"/>
  <c r="N389" i="55" s="1"/>
  <c r="M386" i="55"/>
  <c r="M389" i="55" s="1"/>
  <c r="L386" i="55"/>
  <c r="L389" i="55" s="1"/>
  <c r="K386" i="55"/>
  <c r="K389" i="55" s="1"/>
  <c r="J386" i="55"/>
  <c r="J389" i="55" s="1"/>
  <c r="F386" i="55"/>
  <c r="F389" i="55" s="1"/>
  <c r="O380" i="55"/>
  <c r="N380" i="55"/>
  <c r="M380" i="55"/>
  <c r="L380" i="55"/>
  <c r="K380" i="55"/>
  <c r="J380" i="55"/>
  <c r="F380" i="55"/>
  <c r="N362" i="55"/>
  <c r="M362" i="55"/>
  <c r="L362" i="55"/>
  <c r="K362" i="55"/>
  <c r="J362" i="55"/>
  <c r="F362" i="55"/>
  <c r="N359" i="55"/>
  <c r="M359" i="55"/>
  <c r="L359" i="55"/>
  <c r="K359" i="55"/>
  <c r="J359" i="55"/>
  <c r="F359" i="55"/>
  <c r="O350" i="55"/>
  <c r="O355" i="55" s="1"/>
  <c r="N350" i="55"/>
  <c r="N355" i="55" s="1"/>
  <c r="M350" i="55"/>
  <c r="M355" i="55" s="1"/>
  <c r="L350" i="55"/>
  <c r="L355" i="55" s="1"/>
  <c r="K350" i="55"/>
  <c r="K355" i="55" s="1"/>
  <c r="J350" i="55"/>
  <c r="J355" i="55" s="1"/>
  <c r="F350" i="55"/>
  <c r="F355" i="55" s="1"/>
  <c r="O341" i="55"/>
  <c r="O347" i="55" s="1"/>
  <c r="N341" i="55"/>
  <c r="N347" i="55" s="1"/>
  <c r="M341" i="55"/>
  <c r="M347" i="55" s="1"/>
  <c r="L341" i="55"/>
  <c r="L347" i="55" s="1"/>
  <c r="K341" i="55"/>
  <c r="K347" i="55" s="1"/>
  <c r="J341" i="55"/>
  <c r="J347" i="55" s="1"/>
  <c r="F341" i="55"/>
  <c r="F347" i="55" s="1"/>
  <c r="O335" i="55"/>
  <c r="N335" i="55"/>
  <c r="M335" i="55"/>
  <c r="L335" i="55"/>
  <c r="K335" i="55"/>
  <c r="J335" i="55"/>
  <c r="F335" i="55"/>
  <c r="O332" i="55"/>
  <c r="N332" i="55"/>
  <c r="M332" i="55"/>
  <c r="L332" i="55"/>
  <c r="K332" i="55"/>
  <c r="J332" i="55"/>
  <c r="F332" i="55"/>
  <c r="O329" i="55"/>
  <c r="N329" i="55"/>
  <c r="M329" i="55"/>
  <c r="L329" i="55"/>
  <c r="K329" i="55"/>
  <c r="J329" i="55"/>
  <c r="F329" i="55"/>
  <c r="O325" i="55"/>
  <c r="N325" i="55"/>
  <c r="M325" i="55"/>
  <c r="L325" i="55"/>
  <c r="K325" i="55"/>
  <c r="J325" i="55"/>
  <c r="F325" i="55"/>
  <c r="O321" i="55"/>
  <c r="N321" i="55"/>
  <c r="M321" i="55"/>
  <c r="L321" i="55"/>
  <c r="K321" i="55"/>
  <c r="J321" i="55"/>
  <c r="F321" i="55"/>
  <c r="O318" i="55"/>
  <c r="N318" i="55"/>
  <c r="M318" i="55"/>
  <c r="L318" i="55"/>
  <c r="K318" i="55"/>
  <c r="J318" i="55"/>
  <c r="F318" i="55"/>
  <c r="O315" i="55"/>
  <c r="N315" i="55"/>
  <c r="M315" i="55"/>
  <c r="L315" i="55"/>
  <c r="K315" i="55"/>
  <c r="J315" i="55"/>
  <c r="F315" i="55"/>
  <c r="O312" i="55"/>
  <c r="N312" i="55"/>
  <c r="M312" i="55"/>
  <c r="L312" i="55"/>
  <c r="K312" i="55"/>
  <c r="J312" i="55"/>
  <c r="F312" i="55"/>
  <c r="O307" i="55"/>
  <c r="N307" i="55"/>
  <c r="M307" i="55"/>
  <c r="L307" i="55"/>
  <c r="K307" i="55"/>
  <c r="J307" i="55"/>
  <c r="F307" i="55"/>
  <c r="O304" i="55"/>
  <c r="N304" i="55"/>
  <c r="M304" i="55"/>
  <c r="L304" i="55"/>
  <c r="K304" i="55"/>
  <c r="J304" i="55"/>
  <c r="F304" i="55"/>
  <c r="O300" i="55"/>
  <c r="N300" i="55"/>
  <c r="M300" i="55"/>
  <c r="L300" i="55"/>
  <c r="K300" i="55"/>
  <c r="J300" i="55"/>
  <c r="F300" i="55"/>
  <c r="O295" i="55"/>
  <c r="N295" i="55"/>
  <c r="M295" i="55"/>
  <c r="L295" i="55"/>
  <c r="K295" i="55"/>
  <c r="J295" i="55"/>
  <c r="F295" i="55"/>
  <c r="O292" i="55"/>
  <c r="N292" i="55"/>
  <c r="M292" i="55"/>
  <c r="L292" i="55"/>
  <c r="K292" i="55"/>
  <c r="J292" i="55"/>
  <c r="F292" i="55"/>
  <c r="O289" i="55"/>
  <c r="N289" i="55"/>
  <c r="M289" i="55"/>
  <c r="L289" i="55"/>
  <c r="K289" i="55"/>
  <c r="J289" i="55"/>
  <c r="F289" i="55"/>
  <c r="O286" i="55"/>
  <c r="N286" i="55"/>
  <c r="M286" i="55"/>
  <c r="L286" i="55"/>
  <c r="K286" i="55"/>
  <c r="J286" i="55"/>
  <c r="F286" i="55"/>
  <c r="O283" i="55"/>
  <c r="N283" i="55"/>
  <c r="M283" i="55"/>
  <c r="L283" i="55"/>
  <c r="K283" i="55"/>
  <c r="J283" i="55"/>
  <c r="F283" i="55"/>
  <c r="O280" i="55"/>
  <c r="N280" i="55"/>
  <c r="M280" i="55"/>
  <c r="L280" i="55"/>
  <c r="K280" i="55"/>
  <c r="J280" i="55"/>
  <c r="F280" i="55"/>
  <c r="O267" i="55"/>
  <c r="O277" i="55" s="1"/>
  <c r="N267" i="55"/>
  <c r="N277" i="55" s="1"/>
  <c r="M267" i="55"/>
  <c r="M277" i="55" s="1"/>
  <c r="L267" i="55"/>
  <c r="L277" i="55" s="1"/>
  <c r="K267" i="55"/>
  <c r="K277" i="55" s="1"/>
  <c r="J267" i="55"/>
  <c r="J277" i="55" s="1"/>
  <c r="F267" i="55"/>
  <c r="F277" i="55" s="1"/>
  <c r="O260" i="55"/>
  <c r="F260" i="55"/>
  <c r="O256" i="55"/>
  <c r="N256" i="55"/>
  <c r="M256" i="55"/>
  <c r="L256" i="55"/>
  <c r="K256" i="55"/>
  <c r="J256" i="55"/>
  <c r="F256" i="55"/>
  <c r="O252" i="55"/>
  <c r="N252" i="55"/>
  <c r="M252" i="55"/>
  <c r="L252" i="55"/>
  <c r="K252" i="55"/>
  <c r="J252" i="55"/>
  <c r="F252" i="55"/>
  <c r="O248" i="55"/>
  <c r="N248" i="55"/>
  <c r="M248" i="55"/>
  <c r="L248" i="55"/>
  <c r="K248" i="55"/>
  <c r="J248" i="55"/>
  <c r="F248" i="55"/>
  <c r="O238" i="55"/>
  <c r="N238" i="55"/>
  <c r="N235" i="55" s="1"/>
  <c r="N230" i="55" s="1"/>
  <c r="M238" i="55"/>
  <c r="M235" i="55" s="1"/>
  <c r="M230" i="55" s="1"/>
  <c r="L238" i="55"/>
  <c r="K238" i="55"/>
  <c r="K235" i="55" s="1"/>
  <c r="K230" i="55" s="1"/>
  <c r="J238" i="55"/>
  <c r="J235" i="55" s="1"/>
  <c r="J230" i="55" s="1"/>
  <c r="F238" i="55"/>
  <c r="O235" i="55"/>
  <c r="L235" i="55"/>
  <c r="L230" i="55" s="1"/>
  <c r="F235" i="55"/>
  <c r="O230" i="55"/>
  <c r="F230" i="55"/>
  <c r="O223" i="55"/>
  <c r="N223" i="55"/>
  <c r="M223" i="55"/>
  <c r="L223" i="55"/>
  <c r="K223" i="55"/>
  <c r="J223" i="55"/>
  <c r="F223" i="55"/>
  <c r="O216" i="55"/>
  <c r="N216" i="55"/>
  <c r="M216" i="55"/>
  <c r="L216" i="55"/>
  <c r="K216" i="55"/>
  <c r="J216" i="55"/>
  <c r="F216" i="55"/>
  <c r="O212" i="55"/>
  <c r="N212" i="55"/>
  <c r="N207" i="55" s="1"/>
  <c r="N201" i="55" s="1"/>
  <c r="M212" i="55"/>
  <c r="M207" i="55" s="1"/>
  <c r="M201" i="55" s="1"/>
  <c r="L212" i="55"/>
  <c r="L207" i="55" s="1"/>
  <c r="L201" i="55" s="1"/>
  <c r="K212" i="55"/>
  <c r="J212" i="55"/>
  <c r="F212" i="55"/>
  <c r="O207" i="55"/>
  <c r="K207" i="55"/>
  <c r="K201" i="55" s="1"/>
  <c r="J207" i="55"/>
  <c r="J201" i="55" s="1"/>
  <c r="F207" i="55"/>
  <c r="O201" i="55"/>
  <c r="F201" i="55"/>
  <c r="O194" i="55"/>
  <c r="N194" i="55"/>
  <c r="N191" i="55" s="1"/>
  <c r="M194" i="55"/>
  <c r="M191" i="55" s="1"/>
  <c r="L194" i="55"/>
  <c r="L191" i="55" s="1"/>
  <c r="K194" i="55"/>
  <c r="J194" i="55"/>
  <c r="J191" i="55" s="1"/>
  <c r="F194" i="55"/>
  <c r="O191" i="55"/>
  <c r="K191" i="55"/>
  <c r="F191" i="55"/>
  <c r="O169" i="55"/>
  <c r="N169" i="55"/>
  <c r="M169" i="55"/>
  <c r="L169" i="55"/>
  <c r="K169" i="55"/>
  <c r="J169" i="55"/>
  <c r="F169" i="55"/>
  <c r="O152" i="55"/>
  <c r="N152" i="55"/>
  <c r="N148" i="55" s="1"/>
  <c r="N145" i="55" s="1"/>
  <c r="M152" i="55"/>
  <c r="M148" i="55" s="1"/>
  <c r="M145" i="55" s="1"/>
  <c r="L152" i="55"/>
  <c r="K152" i="55"/>
  <c r="K148" i="55" s="1"/>
  <c r="K145" i="55" s="1"/>
  <c r="J152" i="55"/>
  <c r="J148" i="55" s="1"/>
  <c r="J145" i="55" s="1"/>
  <c r="F152" i="55"/>
  <c r="O148" i="55"/>
  <c r="L148" i="55"/>
  <c r="F148" i="55"/>
  <c r="O145" i="55"/>
  <c r="L145" i="55"/>
  <c r="F145" i="55"/>
  <c r="O121" i="55"/>
  <c r="N121" i="55"/>
  <c r="M121" i="55"/>
  <c r="L121" i="55"/>
  <c r="K121" i="55"/>
  <c r="J121" i="55"/>
  <c r="F121" i="55"/>
  <c r="O114" i="55"/>
  <c r="N114" i="55"/>
  <c r="N108" i="55" s="1"/>
  <c r="M114" i="55"/>
  <c r="M108" i="55" s="1"/>
  <c r="L114" i="55"/>
  <c r="L108" i="55" s="1"/>
  <c r="K114" i="55"/>
  <c r="K108" i="55" s="1"/>
  <c r="J114" i="55"/>
  <c r="J108" i="55" s="1"/>
  <c r="F114" i="55"/>
  <c r="O108" i="55"/>
  <c r="F108" i="55"/>
  <c r="O99" i="55"/>
  <c r="F99" i="55"/>
  <c r="O93" i="55"/>
  <c r="F93" i="55"/>
  <c r="O84" i="55"/>
  <c r="O90" i="55" s="1"/>
  <c r="F84" i="55"/>
  <c r="F90" i="55" s="1"/>
  <c r="O74" i="55"/>
  <c r="O81" i="55" s="1"/>
  <c r="N74" i="55"/>
  <c r="N81" i="55" s="1"/>
  <c r="M74" i="55"/>
  <c r="M81" i="55" s="1"/>
  <c r="L74" i="55"/>
  <c r="L81" i="55" s="1"/>
  <c r="K74" i="55"/>
  <c r="K81" i="55" s="1"/>
  <c r="J74" i="55"/>
  <c r="J81" i="55" s="1"/>
  <c r="F74" i="55"/>
  <c r="F81" i="55" s="1"/>
  <c r="N71" i="55"/>
  <c r="M71" i="55"/>
  <c r="L71" i="55"/>
  <c r="K71" i="55"/>
  <c r="J71" i="55"/>
  <c r="F71" i="55"/>
  <c r="O54" i="55"/>
  <c r="N54" i="55"/>
  <c r="M54" i="55"/>
  <c r="L54" i="55"/>
  <c r="K54" i="55"/>
  <c r="J54" i="55"/>
  <c r="F54" i="55"/>
  <c r="O48" i="55"/>
  <c r="N48" i="55"/>
  <c r="M48" i="55"/>
  <c r="L48" i="55"/>
  <c r="K48" i="55"/>
  <c r="J48" i="55"/>
  <c r="F48" i="55"/>
  <c r="O40" i="55"/>
  <c r="N40" i="55"/>
  <c r="M40" i="55"/>
  <c r="L40" i="55"/>
  <c r="K40" i="55"/>
  <c r="J40" i="55"/>
  <c r="F40" i="55"/>
  <c r="O37" i="55"/>
  <c r="N37" i="55"/>
  <c r="M37" i="55"/>
  <c r="L37" i="55"/>
  <c r="K37" i="55"/>
  <c r="J37" i="55"/>
  <c r="F37" i="55"/>
  <c r="O32" i="55"/>
  <c r="N32" i="55"/>
  <c r="M32" i="55"/>
  <c r="L32" i="55"/>
  <c r="K32" i="55"/>
  <c r="J32" i="55"/>
  <c r="F32" i="55"/>
  <c r="N28" i="55"/>
  <c r="M28" i="55"/>
  <c r="L28" i="55"/>
  <c r="K28" i="55"/>
  <c r="J28" i="55"/>
  <c r="F28" i="55"/>
  <c r="O17" i="55"/>
  <c r="N17" i="55"/>
  <c r="M17" i="55"/>
  <c r="L17" i="55"/>
  <c r="K17" i="55"/>
  <c r="J17" i="55"/>
  <c r="F17" i="55"/>
  <c r="O13" i="55"/>
  <c r="N13" i="55"/>
  <c r="M13" i="55"/>
  <c r="L13" i="55"/>
  <c r="K13" i="55"/>
  <c r="J13" i="55"/>
  <c r="F13" i="55"/>
  <c r="L260" i="55" l="1"/>
  <c r="O67" i="55"/>
  <c r="F67" i="55"/>
  <c r="F383" i="55"/>
  <c r="O383" i="55"/>
  <c r="J383" i="55"/>
  <c r="N383" i="55"/>
  <c r="L383" i="55"/>
  <c r="O105" i="55"/>
  <c r="F264" i="55"/>
  <c r="F338" i="55"/>
  <c r="K338" i="55"/>
  <c r="M338" i="55"/>
  <c r="O338" i="55"/>
  <c r="K383" i="55"/>
  <c r="M383" i="55"/>
  <c r="F105" i="55"/>
  <c r="J338" i="55"/>
  <c r="L338" i="55"/>
  <c r="N338" i="55"/>
  <c r="K67" i="55"/>
  <c r="M67" i="55"/>
  <c r="J67" i="55"/>
  <c r="L67" i="55"/>
  <c r="N67" i="55"/>
  <c r="O264" i="55"/>
  <c r="O391" i="55" l="1"/>
  <c r="F391" i="55"/>
  <c r="F392" i="55" s="1"/>
  <c r="N93" i="55" l="1"/>
  <c r="M93" i="55"/>
  <c r="L93" i="55"/>
  <c r="J260" i="55"/>
  <c r="J264" i="55"/>
  <c r="J391" i="55"/>
  <c r="K391" i="55"/>
  <c r="K264" i="55"/>
  <c r="K260" i="55"/>
  <c r="N264" i="55"/>
  <c r="N260" i="55"/>
  <c r="K84" i="55"/>
  <c r="K90" i="55"/>
  <c r="M90" i="55"/>
  <c r="M84" i="55"/>
  <c r="N84" i="55"/>
  <c r="N90" i="55"/>
  <c r="M391" i="55"/>
  <c r="J93" i="55"/>
  <c r="L105" i="55"/>
  <c r="L99" i="55"/>
  <c r="J84" i="55"/>
  <c r="J90" i="55"/>
  <c r="K93" i="55"/>
  <c r="K99" i="55"/>
  <c r="K105" i="55"/>
  <c r="M105" i="55"/>
  <c r="M99" i="55"/>
  <c r="J105" i="55"/>
  <c r="J99" i="55"/>
  <c r="N105" i="55"/>
  <c r="N99" i="55"/>
  <c r="M260" i="55"/>
  <c r="M264" i="55"/>
  <c r="L84" i="55"/>
  <c r="L90" i="55"/>
</calcChain>
</file>

<file path=xl/sharedStrings.xml><?xml version="1.0" encoding="utf-8"?>
<sst xmlns="http://schemas.openxmlformats.org/spreadsheetml/2006/main" count="1113" uniqueCount="475">
  <si>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</si>
  <si>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</si>
  <si>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</si>
  <si>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</si>
  <si>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</si>
  <si>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</si>
  <si>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</si>
  <si>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</si>
  <si>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</si>
  <si>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</si>
  <si>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</si>
  <si>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</si>
  <si>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</si>
  <si>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</si>
  <si>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</si>
  <si>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</si>
  <si>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</si>
  <si>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</si>
  <si>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</si>
  <si>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</si>
  <si>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</si>
  <si>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</si>
  <si>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</si>
  <si>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</si>
  <si>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</si>
  <si>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</si>
  <si>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</si>
  <si>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</si>
  <si>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</si>
  <si>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</si>
  <si>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</si>
  <si>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</si>
  <si>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</si>
  <si>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</si>
  <si>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</si>
  <si>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</si>
  <si>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</si>
  <si>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</si>
  <si>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</si>
  <si>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</si>
  <si>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</si>
  <si>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</si>
  <si>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</si>
  <si>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</si>
  <si>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</si>
  <si>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</si>
  <si>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</si>
  <si>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</si>
  <si>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</si>
  <si>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</si>
  <si>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</si>
  <si>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</si>
  <si>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</si>
  <si>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</si>
  <si>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</si>
  <si>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</si>
  <si>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</si>
  <si>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</si>
  <si>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</si>
  <si>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</si>
  <si>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</si>
  <si>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</si>
  <si>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</si>
  <si>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</si>
  <si>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</si>
  <si>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</si>
  <si>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</si>
  <si>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</si>
  <si>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</si>
  <si>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</si>
  <si>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</si>
  <si>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</si>
  <si>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</si>
  <si>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</si>
  <si>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</si>
  <si>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</si>
  <si>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</si>
  <si>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</si>
  <si>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</si>
  <si>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</si>
  <si>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</si>
  <si>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</si>
  <si>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</si>
  <si>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</si>
  <si>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</si>
  <si>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</si>
  <si>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</si>
  <si>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</si>
  <si>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</si>
  <si>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</si>
  <si>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</si>
  <si>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</si>
  <si>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</si>
  <si>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</si>
  <si>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</si>
  <si>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</si>
  <si>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</si>
  <si>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</si>
  <si>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</si>
  <si>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</si>
  <si>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</si>
  <si>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</si>
  <si>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</si>
  <si>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</si>
  <si>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</si>
  <si>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</si>
  <si>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</si>
  <si>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</si>
  <si>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</si>
  <si>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</si>
  <si>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</si>
  <si>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</si>
  <si>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</si>
  <si>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</si>
  <si>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</si>
  <si>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</si>
  <si>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</si>
  <si>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</si>
  <si>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</si>
  <si>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</si>
  <si>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</si>
  <si>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</si>
  <si>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</si>
  <si>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</si>
  <si>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</si>
  <si>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</si>
  <si>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</si>
  <si>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</si>
  <si>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</si>
  <si>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</si>
  <si>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</si>
  <si>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</si>
  <si>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</si>
  <si>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</si>
  <si>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</si>
  <si>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</si>
  <si>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</si>
  <si>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</si>
  <si>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</si>
  <si>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</si>
  <si>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</si>
  <si>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</si>
  <si>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</si>
  <si>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</si>
  <si>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</si>
  <si>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</si>
  <si>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</si>
  <si>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</si>
  <si>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</si>
  <si>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</si>
  <si>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</si>
  <si>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</si>
  <si>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</si>
  <si>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</si>
  <si>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</si>
  <si>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</si>
  <si>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</si>
  <si>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</si>
  <si>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</si>
  <si>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</si>
  <si>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</si>
  <si>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</si>
  <si>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</si>
  <si>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</si>
  <si>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</si>
  <si>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</si>
  <si>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</si>
  <si>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</si>
  <si>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</si>
  <si>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</si>
  <si>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</si>
  <si>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</si>
  <si>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</si>
  <si>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</si>
  <si>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</si>
  <si>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</si>
  <si>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</si>
  <si>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</si>
  <si>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</si>
  <si>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</si>
  <si>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</si>
  <si>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</si>
  <si>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</si>
  <si>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</si>
  <si>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</si>
  <si>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</si>
  <si>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</si>
  <si>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</si>
  <si>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</si>
  <si>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</si>
  <si>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</si>
  <si>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</si>
  <si>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</si>
  <si>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</si>
  <si>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</si>
  <si>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</si>
  <si>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</si>
  <si>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</si>
  <si>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</si>
  <si>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</si>
  <si>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</si>
  <si>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</si>
  <si>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</si>
  <si>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</si>
  <si>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</si>
  <si>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</si>
  <si>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</si>
  <si>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</si>
  <si>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</si>
  <si>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</si>
  <si>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</si>
  <si>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</si>
  <si>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</si>
  <si>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</si>
  <si>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</si>
  <si>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</si>
  <si>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</si>
  <si>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</si>
  <si>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</si>
  <si>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</si>
  <si>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</si>
  <si>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</si>
  <si>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</si>
  <si>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</si>
  <si>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</si>
  <si>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</si>
  <si>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</si>
  <si>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</si>
  <si>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</si>
  <si>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</si>
  <si>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</si>
  <si>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</si>
  <si>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</si>
  <si>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</si>
  <si>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</si>
  <si>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</si>
  <si>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</si>
  <si>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</si>
  <si>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>Lucilene da Silva Ribeiro</t>
  </si>
  <si>
    <t xml:space="preserve">Ana Claudia de Souza </t>
  </si>
  <si>
    <t>Francisca Paiva da Silva</t>
  </si>
  <si>
    <t>Mirene dos Santos Alecrim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</si>
  <si>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</si>
  <si>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</si>
  <si>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</si>
  <si>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</si>
  <si>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</si>
  <si>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</si>
  <si>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</si>
  <si>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</si>
  <si>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</si>
  <si>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</si>
  <si>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</si>
  <si>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</si>
  <si>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</si>
  <si>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</si>
  <si>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</si>
  <si>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</si>
  <si>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</si>
  <si>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</si>
  <si>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</si>
  <si>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</si>
  <si>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</si>
  <si>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</si>
  <si>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</si>
  <si>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</si>
  <si>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</si>
  <si>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</si>
  <si>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</si>
  <si>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</si>
  <si>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</si>
  <si>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</si>
  <si>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</si>
  <si>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</si>
  <si>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</si>
  <si>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</si>
  <si>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</si>
  <si>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</si>
  <si>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</si>
  <si>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</si>
  <si>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</si>
  <si>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</si>
  <si>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</si>
  <si>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</si>
  <si>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</si>
  <si>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</si>
  <si>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</si>
  <si>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</si>
  <si>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</si>
  <si>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</si>
  <si>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</si>
  <si>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</si>
  <si>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</si>
  <si>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</si>
  <si>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</si>
  <si>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</si>
  <si>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</si>
  <si>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</si>
  <si>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</si>
  <si>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</si>
  <si>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</si>
  <si>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</si>
  <si>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</si>
  <si>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</si>
  <si>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</si>
  <si>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</si>
  <si>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</si>
  <si>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</si>
  <si>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</si>
  <si>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</si>
  <si>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</si>
  <si>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</si>
  <si>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</si>
  <si>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</si>
  <si>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</si>
  <si>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</si>
  <si>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</si>
  <si>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</si>
  <si>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</si>
  <si>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</si>
  <si>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</si>
  <si>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</si>
  <si>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</si>
  <si>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</si>
  <si>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</si>
  <si>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</si>
  <si>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</si>
  <si>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</si>
  <si>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</si>
  <si>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</si>
  <si>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</si>
  <si>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</si>
  <si>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</si>
  <si>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</si>
  <si>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</si>
  <si>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</si>
  <si>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</si>
  <si>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</si>
  <si>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</si>
  <si>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</si>
  <si>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</si>
  <si>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</si>
  <si>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</si>
  <si>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 xml:space="preserve">Flavio Costa T Santos </t>
  </si>
  <si>
    <t>Lucilene Pinheiro de Souza</t>
  </si>
  <si>
    <t>01.03</t>
  </si>
  <si>
    <t>01.04</t>
  </si>
  <si>
    <t>01.05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</si>
  <si>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</si>
  <si>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</si>
  <si>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</si>
  <si>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</si>
  <si>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</si>
  <si>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</si>
  <si>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</si>
  <si>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</si>
  <si>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</si>
  <si>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</si>
  <si>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</si>
  <si>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</si>
  <si>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</si>
  <si>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</si>
  <si>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</si>
  <si>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</si>
  <si>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</si>
  <si>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</si>
  <si>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</si>
  <si>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</si>
  <si>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</si>
  <si>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</si>
  <si>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</si>
  <si>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</si>
  <si>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</si>
  <si>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</si>
  <si>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</si>
  <si>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</si>
  <si>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</si>
  <si>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</si>
  <si>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</si>
  <si>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</si>
  <si>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</si>
  <si>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</si>
  <si>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</si>
  <si>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</si>
  <si>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</si>
  <si>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</si>
  <si>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</si>
  <si>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</si>
  <si>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</si>
  <si>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</si>
  <si>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</si>
  <si>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</si>
  <si>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</si>
  <si>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</si>
  <si>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</si>
  <si>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</si>
  <si>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</si>
  <si>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</si>
  <si>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</si>
  <si>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</si>
  <si>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</si>
  <si>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</si>
  <si>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</si>
  <si>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</si>
  <si>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</si>
  <si>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</si>
  <si>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</si>
  <si>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</si>
  <si>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</si>
  <si>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</si>
  <si>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</si>
  <si>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</si>
  <si>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</si>
  <si>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</si>
  <si>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</si>
  <si>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</si>
  <si>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</si>
  <si>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</si>
  <si>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</si>
  <si>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</si>
  <si>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</si>
  <si>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</si>
  <si>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</si>
  <si>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</si>
  <si>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</si>
  <si>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</si>
  <si>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</si>
  <si>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</si>
  <si>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</si>
  <si>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</si>
  <si>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</si>
  <si>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</si>
  <si>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</si>
  <si>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</si>
  <si>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</si>
  <si>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</si>
  <si>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</si>
  <si>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</si>
  <si>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</si>
  <si>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</si>
  <si>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</si>
  <si>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</si>
  <si>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</si>
  <si>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</si>
  <si>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</si>
  <si>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</si>
  <si>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</si>
  <si>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</si>
  <si>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</si>
  <si>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</si>
  <si>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</si>
  <si>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</si>
  <si>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</si>
  <si>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</si>
  <si>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</si>
  <si>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</si>
  <si>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</si>
  <si>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</si>
  <si>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</si>
  <si>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</si>
  <si>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</si>
  <si>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</si>
  <si>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</si>
  <si>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</si>
  <si>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</si>
  <si>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</si>
  <si>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</si>
  <si>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</si>
  <si>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Thais Evene de Souza Mendes</t>
  </si>
  <si>
    <t>REAL JG SERVIÇOS GERAIS EIRELI</t>
  </si>
  <si>
    <t>CPF</t>
  </si>
  <si>
    <t>033.855.711-38</t>
  </si>
  <si>
    <t>860.902.241-20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</si>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</sst>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/>
    <xf numFmtId="0" fontId="10" fillId="6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0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18.28515625" customWidth="1"/>
    <col min="4" max="4" width="6.28515625" customWidth="1"/>
    <col min="5" max="5" width="67.7109375" customWidth="1"/>
    <col min="6" max="9" width="5.28515625" customWidth="1"/>
    <col min="10" max="10" width="5.71093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85546875" customWidth="1"/>
  </cols>
  <sheetData>
    <row r="1" spans="1:16" ht="18.75" x14ac:dyDescent="0.3">
      <c r="A1" s="61" t="s">
        <v>430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6" ht="18.75" x14ac:dyDescent="0.3">
      <c r="A2" s="61" t="s">
        <v>469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6" ht="18.75" x14ac:dyDescent="0.3">
      <c r="A3" s="61" t="s">
        <v>188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6" ht="18.75" x14ac:dyDescent="0.3">
      <c r="A4" s="61" t="s">
        <v>189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61" t="s">
        <v>425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68" t="s">
        <v>426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6" ht="18" customHeight="1" x14ac:dyDescent="0.25">
      <c r="A9" s="69" t="s">
        <v>474</v>
      </c>
      <c r="B9" s="69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8.25" customHeight="1" x14ac:dyDescent="0.25">
      <c r="A11" s="5" t="s">
        <v>190</v>
      </c>
      <c r="B11" s="4" t="s">
        <v>0</v>
      </c>
      <c r="C11" s="4" t="s">
        <v>470</v>
      </c>
      <c r="D11" s="5" t="s">
        <v>1</v>
      </c>
      <c r="E11" s="4" t="s">
        <v>2</v>
      </c>
      <c r="F11" s="6" t="s">
        <v>464</v>
      </c>
      <c r="G11" s="6" t="s">
        <v>466</v>
      </c>
      <c r="H11" s="6" t="s">
        <v>465</v>
      </c>
      <c r="I11" s="6" t="s">
        <v>467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191</v>
      </c>
      <c r="P11" s="6" t="s">
        <v>473</v>
      </c>
    </row>
    <row r="12" spans="1:16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6" s="28" customFormat="1" hidden="1" x14ac:dyDescent="0.25">
      <c r="A13" s="39" t="s">
        <v>192</v>
      </c>
      <c r="B13" s="40" t="s">
        <v>193</v>
      </c>
      <c r="C13" s="40"/>
      <c r="D13" s="39" t="s">
        <v>10</v>
      </c>
      <c r="E13" s="40" t="s">
        <v>431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0"/>
    </row>
    <row r="14" spans="1:16" s="28" customFormat="1" hidden="1" x14ac:dyDescent="0.25">
      <c r="A14" s="20" t="s">
        <v>1</v>
      </c>
      <c r="B14" s="101" t="s">
        <v>194</v>
      </c>
      <c r="C14" s="101"/>
      <c r="D14" s="101"/>
      <c r="E14" s="101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0"/>
    </row>
    <row r="15" spans="1:16" s="3" customFormat="1" hidden="1" x14ac:dyDescent="0.25">
      <c r="A15" s="19" t="s">
        <v>10</v>
      </c>
      <c r="B15" s="102" t="s">
        <v>195</v>
      </c>
      <c r="C15" s="102"/>
      <c r="D15" s="102"/>
      <c r="E15" s="102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2" t="s">
        <v>196</v>
      </c>
      <c r="C16" s="102"/>
      <c r="D16" s="102"/>
      <c r="E16" s="102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205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0"/>
    </row>
    <row r="18" spans="1:16" s="28" customFormat="1" hidden="1" x14ac:dyDescent="0.25">
      <c r="A18" s="20" t="s">
        <v>1</v>
      </c>
      <c r="B18" s="101" t="s">
        <v>194</v>
      </c>
      <c r="C18" s="101"/>
      <c r="D18" s="101"/>
      <c r="E18" s="101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0"/>
    </row>
    <row r="19" spans="1:16" s="3" customFormat="1" hidden="1" x14ac:dyDescent="0.25">
      <c r="A19" s="19" t="s">
        <v>10</v>
      </c>
      <c r="B19" s="102" t="s">
        <v>461</v>
      </c>
      <c r="C19" s="102"/>
      <c r="D19" s="102"/>
      <c r="E19" s="102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2" t="s">
        <v>197</v>
      </c>
      <c r="C20" s="102"/>
      <c r="D20" s="102"/>
      <c r="E20" s="102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2" t="s">
        <v>198</v>
      </c>
      <c r="C21" s="102"/>
      <c r="D21" s="102"/>
      <c r="E21" s="102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2" t="s">
        <v>199</v>
      </c>
      <c r="C22" s="102"/>
      <c r="D22" s="102"/>
      <c r="E22" s="102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2" t="s">
        <v>200</v>
      </c>
      <c r="C23" s="102"/>
      <c r="D23" s="102"/>
      <c r="E23" s="102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2" t="s">
        <v>201</v>
      </c>
      <c r="C24" s="102"/>
      <c r="D24" s="102"/>
      <c r="E24" s="102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2" t="s">
        <v>202</v>
      </c>
      <c r="C25" s="102"/>
      <c r="D25" s="102"/>
      <c r="E25" s="102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2" t="s">
        <v>203</v>
      </c>
      <c r="C26" s="102"/>
      <c r="D26" s="102"/>
      <c r="E26" s="102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2" t="s">
        <v>204</v>
      </c>
      <c r="C27" s="102"/>
      <c r="D27" s="102"/>
      <c r="E27" s="102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206</v>
      </c>
      <c r="B28" s="40" t="s">
        <v>432</v>
      </c>
      <c r="C28" s="40"/>
      <c r="D28" s="39" t="s">
        <v>13</v>
      </c>
      <c r="E28" s="40" t="s">
        <v>433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0"/>
    </row>
    <row r="29" spans="1:16" s="28" customFormat="1" hidden="1" x14ac:dyDescent="0.25">
      <c r="A29" s="20" t="s">
        <v>1</v>
      </c>
      <c r="B29" s="101" t="s">
        <v>194</v>
      </c>
      <c r="C29" s="101"/>
      <c r="D29" s="101"/>
      <c r="E29" s="101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0"/>
    </row>
    <row r="30" spans="1:16" s="3" customFormat="1" hidden="1" x14ac:dyDescent="0.25">
      <c r="A30" s="19" t="s">
        <v>13</v>
      </c>
      <c r="B30" s="102" t="s">
        <v>239</v>
      </c>
      <c r="C30" s="102"/>
      <c r="D30" s="102"/>
      <c r="E30" s="10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2" t="s">
        <v>240</v>
      </c>
      <c r="C31" s="102"/>
      <c r="D31" s="102"/>
      <c r="E31" s="10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345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0"/>
    </row>
    <row r="33" spans="1:16" s="28" customFormat="1" hidden="1" x14ac:dyDescent="0.25">
      <c r="A33" s="20" t="s">
        <v>1</v>
      </c>
      <c r="B33" s="101" t="s">
        <v>194</v>
      </c>
      <c r="C33" s="101"/>
      <c r="D33" s="101"/>
      <c r="E33" s="101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0"/>
    </row>
    <row r="34" spans="1:16" s="3" customFormat="1" hidden="1" x14ac:dyDescent="0.25">
      <c r="A34" s="19" t="s">
        <v>13</v>
      </c>
      <c r="B34" s="102" t="s">
        <v>235</v>
      </c>
      <c r="C34" s="102"/>
      <c r="D34" s="102"/>
      <c r="E34" s="10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2" t="s">
        <v>406</v>
      </c>
      <c r="C35" s="102"/>
      <c r="D35" s="102"/>
      <c r="E35" s="10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2" t="s">
        <v>233</v>
      </c>
      <c r="C36" s="102"/>
      <c r="D36" s="102"/>
      <c r="E36" s="10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346</v>
      </c>
      <c r="B37" s="40" t="s">
        <v>434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0"/>
    </row>
    <row r="38" spans="1:16" s="28" customFormat="1" hidden="1" x14ac:dyDescent="0.25">
      <c r="A38" s="20" t="s">
        <v>1</v>
      </c>
      <c r="B38" s="101" t="s">
        <v>194</v>
      </c>
      <c r="C38" s="101"/>
      <c r="D38" s="101"/>
      <c r="E38" s="101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0"/>
    </row>
    <row r="39" spans="1:16" s="3" customFormat="1" hidden="1" x14ac:dyDescent="0.25">
      <c r="A39" s="19" t="s">
        <v>13</v>
      </c>
      <c r="B39" s="102" t="s">
        <v>407</v>
      </c>
      <c r="C39" s="102"/>
      <c r="D39" s="102"/>
      <c r="E39" s="10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hidden="1" x14ac:dyDescent="0.25">
      <c r="A40" s="39" t="s">
        <v>347</v>
      </c>
      <c r="B40" s="40" t="s">
        <v>435</v>
      </c>
      <c r="C40" s="40"/>
      <c r="D40" s="39" t="s">
        <v>13</v>
      </c>
      <c r="E40" s="40" t="s">
        <v>460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  <c r="P40" s="100"/>
    </row>
    <row r="41" spans="1:16" s="28" customFormat="1" hidden="1" x14ac:dyDescent="0.25">
      <c r="A41" s="20" t="s">
        <v>1</v>
      </c>
      <c r="B41" s="101" t="s">
        <v>194</v>
      </c>
      <c r="C41" s="101"/>
      <c r="D41" s="101"/>
      <c r="E41" s="101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0"/>
    </row>
    <row r="42" spans="1:16" s="3" customFormat="1" hidden="1" x14ac:dyDescent="0.25">
      <c r="A42" s="19" t="s">
        <v>13</v>
      </c>
      <c r="B42" s="102" t="s">
        <v>286</v>
      </c>
      <c r="C42" s="102"/>
      <c r="D42" s="102"/>
      <c r="E42" s="10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  <c r="P42" s="31"/>
    </row>
    <row r="43" spans="1:16" s="3" customFormat="1" hidden="1" x14ac:dyDescent="0.25">
      <c r="A43" s="19" t="s">
        <v>13</v>
      </c>
      <c r="B43" s="102" t="s">
        <v>285</v>
      </c>
      <c r="C43" s="102"/>
      <c r="D43" s="102"/>
      <c r="E43" s="10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  <c r="P43" s="31"/>
    </row>
    <row r="44" spans="1:16" s="28" customFormat="1" ht="22.5" customHeight="1" x14ac:dyDescent="0.25">
      <c r="A44" s="60">
        <v>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0</v>
      </c>
      <c r="G44" s="39">
        <f t="shared" ref="G44:J44" si="7">SUM(G45:G47)</f>
        <v>0</v>
      </c>
      <c r="H44" s="39">
        <f t="shared" si="7"/>
        <v>2</v>
      </c>
      <c r="I44" s="39">
        <f t="shared" si="7"/>
        <v>0</v>
      </c>
      <c r="J44" s="39">
        <f t="shared" si="7"/>
        <v>0</v>
      </c>
      <c r="K44" s="39">
        <f t="shared" ref="K44:N44" si="8">SUM(K45:K47)</f>
        <v>0</v>
      </c>
      <c r="L44" s="39">
        <f t="shared" si="8"/>
        <v>0</v>
      </c>
      <c r="M44" s="39">
        <f t="shared" si="8"/>
        <v>0</v>
      </c>
      <c r="N44" s="39">
        <f t="shared" si="8"/>
        <v>0</v>
      </c>
      <c r="O44" s="41">
        <f>SUM(O45:O47)</f>
        <v>7870.12</v>
      </c>
      <c r="P44" s="41">
        <f>SUM(P45:P47)</f>
        <v>2098.6986666666667</v>
      </c>
    </row>
    <row r="45" spans="1:16" s="28" customFormat="1" x14ac:dyDescent="0.25">
      <c r="A45" s="20" t="s">
        <v>1</v>
      </c>
      <c r="B45" s="101" t="s">
        <v>194</v>
      </c>
      <c r="C45" s="101"/>
      <c r="D45" s="101"/>
      <c r="E45" s="101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100"/>
    </row>
    <row r="46" spans="1:16" s="3" customFormat="1" x14ac:dyDescent="0.25">
      <c r="A46" s="19" t="s">
        <v>13</v>
      </c>
      <c r="B46" s="58" t="s">
        <v>468</v>
      </c>
      <c r="C46" s="59" t="s">
        <v>471</v>
      </c>
      <c r="D46" s="58"/>
      <c r="E46" s="58"/>
      <c r="F46" s="20"/>
      <c r="G46" s="20"/>
      <c r="H46" s="20">
        <v>1</v>
      </c>
      <c r="I46" s="20"/>
      <c r="J46" s="20"/>
      <c r="K46" s="20"/>
      <c r="L46" s="20"/>
      <c r="M46" s="20"/>
      <c r="N46" s="20"/>
      <c r="O46" s="30">
        <v>3935.06</v>
      </c>
      <c r="P46" s="103">
        <f>O46/30*8</f>
        <v>1049.3493333333333</v>
      </c>
    </row>
    <row r="47" spans="1:16" s="3" customFormat="1" x14ac:dyDescent="0.25">
      <c r="A47" s="19" t="s">
        <v>13</v>
      </c>
      <c r="B47" s="58" t="s">
        <v>343</v>
      </c>
      <c r="C47" s="59" t="s">
        <v>472</v>
      </c>
      <c r="D47" s="58"/>
      <c r="E47" s="58"/>
      <c r="F47" s="20"/>
      <c r="G47" s="20"/>
      <c r="H47" s="20">
        <v>1</v>
      </c>
      <c r="I47" s="20"/>
      <c r="J47" s="20"/>
      <c r="K47" s="20"/>
      <c r="L47" s="20"/>
      <c r="M47" s="20"/>
      <c r="N47" s="20"/>
      <c r="O47" s="30">
        <v>3935.06</v>
      </c>
      <c r="P47" s="103">
        <f t="shared" ref="P47:P110" si="9">O47/30*8</f>
        <v>1049.3493333333333</v>
      </c>
    </row>
    <row r="48" spans="1:16" s="28" customFormat="1" hidden="1" x14ac:dyDescent="0.25">
      <c r="A48" s="96" t="s">
        <v>348</v>
      </c>
      <c r="B48" s="97" t="s">
        <v>19</v>
      </c>
      <c r="C48" s="97"/>
      <c r="D48" s="96" t="s">
        <v>13</v>
      </c>
      <c r="E48" s="97" t="s">
        <v>351</v>
      </c>
      <c r="F48" s="96">
        <f>SUM(F49:F53)</f>
        <v>4</v>
      </c>
      <c r="G48" s="96"/>
      <c r="H48" s="96"/>
      <c r="I48" s="96"/>
      <c r="J48" s="96">
        <f t="shared" ref="J48:N48" si="10">SUM(J49:J53)</f>
        <v>0</v>
      </c>
      <c r="K48" s="96">
        <f t="shared" si="10"/>
        <v>0</v>
      </c>
      <c r="L48" s="96">
        <f t="shared" si="10"/>
        <v>0</v>
      </c>
      <c r="M48" s="96">
        <f t="shared" si="10"/>
        <v>0</v>
      </c>
      <c r="N48" s="96">
        <f t="shared" si="10"/>
        <v>0</v>
      </c>
      <c r="O48" s="98">
        <f>SUM(O49:O53)</f>
        <v>10584.96</v>
      </c>
      <c r="P48" s="103">
        <f t="shared" si="9"/>
        <v>2822.6559999999999</v>
      </c>
    </row>
    <row r="49" spans="1:16" s="28" customFormat="1" hidden="1" x14ac:dyDescent="0.25">
      <c r="A49" s="20" t="s">
        <v>1</v>
      </c>
      <c r="B49" s="62" t="s">
        <v>194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103">
        <f t="shared" si="9"/>
        <v>0</v>
      </c>
    </row>
    <row r="50" spans="1:16" s="3" customFormat="1" hidden="1" x14ac:dyDescent="0.25">
      <c r="A50" s="19" t="s">
        <v>13</v>
      </c>
      <c r="B50" s="65" t="s">
        <v>257</v>
      </c>
      <c r="C50" s="66"/>
      <c r="D50" s="66"/>
      <c r="E50" s="67"/>
      <c r="F50" s="20">
        <v>1</v>
      </c>
      <c r="G50" s="20"/>
      <c r="H50" s="20"/>
      <c r="I50" s="20"/>
      <c r="J50" s="20"/>
      <c r="K50" s="20"/>
      <c r="L50" s="20"/>
      <c r="M50" s="20"/>
      <c r="N50" s="20"/>
      <c r="O50" s="30">
        <v>2646.24</v>
      </c>
      <c r="P50" s="103">
        <f t="shared" si="9"/>
        <v>705.66399999999999</v>
      </c>
    </row>
    <row r="51" spans="1:16" s="3" customFormat="1" hidden="1" x14ac:dyDescent="0.25">
      <c r="A51" s="19" t="s">
        <v>13</v>
      </c>
      <c r="B51" s="65" t="s">
        <v>258</v>
      </c>
      <c r="C51" s="66"/>
      <c r="D51" s="66"/>
      <c r="E51" s="67"/>
      <c r="F51" s="20">
        <v>1</v>
      </c>
      <c r="G51" s="20"/>
      <c r="H51" s="20"/>
      <c r="I51" s="20"/>
      <c r="J51" s="20"/>
      <c r="K51" s="20"/>
      <c r="L51" s="20"/>
      <c r="M51" s="20"/>
      <c r="N51" s="20"/>
      <c r="O51" s="30">
        <v>2646.24</v>
      </c>
      <c r="P51" s="103">
        <f t="shared" si="9"/>
        <v>705.66399999999999</v>
      </c>
    </row>
    <row r="52" spans="1:16" s="3" customFormat="1" hidden="1" x14ac:dyDescent="0.25">
      <c r="A52" s="19" t="s">
        <v>13</v>
      </c>
      <c r="B52" s="65" t="s">
        <v>256</v>
      </c>
      <c r="C52" s="66"/>
      <c r="D52" s="66"/>
      <c r="E52" s="67"/>
      <c r="F52" s="20">
        <v>1</v>
      </c>
      <c r="G52" s="20"/>
      <c r="H52" s="20"/>
      <c r="I52" s="20"/>
      <c r="J52" s="20"/>
      <c r="K52" s="20"/>
      <c r="L52" s="20"/>
      <c r="M52" s="20"/>
      <c r="N52" s="20"/>
      <c r="O52" s="30">
        <v>2646.24</v>
      </c>
      <c r="P52" s="103">
        <f t="shared" si="9"/>
        <v>705.66399999999999</v>
      </c>
    </row>
    <row r="53" spans="1:16" s="3" customFormat="1" hidden="1" x14ac:dyDescent="0.25">
      <c r="A53" s="19" t="s">
        <v>13</v>
      </c>
      <c r="B53" s="65" t="s">
        <v>259</v>
      </c>
      <c r="C53" s="66"/>
      <c r="D53" s="66"/>
      <c r="E53" s="67"/>
      <c r="F53" s="20">
        <v>1</v>
      </c>
      <c r="G53" s="20"/>
      <c r="H53" s="20"/>
      <c r="I53" s="20"/>
      <c r="J53" s="20"/>
      <c r="K53" s="20"/>
      <c r="L53" s="20"/>
      <c r="M53" s="20"/>
      <c r="N53" s="20"/>
      <c r="O53" s="30">
        <v>2646.24</v>
      </c>
      <c r="P53" s="103">
        <f t="shared" si="9"/>
        <v>705.66399999999999</v>
      </c>
    </row>
    <row r="54" spans="1:16" s="28" customFormat="1" hidden="1" x14ac:dyDescent="0.25">
      <c r="A54" s="39" t="s">
        <v>349</v>
      </c>
      <c r="B54" s="40" t="s">
        <v>20</v>
      </c>
      <c r="C54" s="40"/>
      <c r="D54" s="39" t="s">
        <v>13</v>
      </c>
      <c r="E54" s="40" t="s">
        <v>21</v>
      </c>
      <c r="F54" s="39">
        <f>SUM(F55:F57)</f>
        <v>2</v>
      </c>
      <c r="G54" s="39"/>
      <c r="H54" s="39"/>
      <c r="I54" s="39"/>
      <c r="J54" s="39">
        <f t="shared" ref="J54:N54" si="11">SUM(J55:J57)</f>
        <v>0</v>
      </c>
      <c r="K54" s="39">
        <f t="shared" si="11"/>
        <v>0</v>
      </c>
      <c r="L54" s="39">
        <f t="shared" si="11"/>
        <v>0</v>
      </c>
      <c r="M54" s="39">
        <f t="shared" si="11"/>
        <v>0</v>
      </c>
      <c r="N54" s="39">
        <f t="shared" si="11"/>
        <v>0</v>
      </c>
      <c r="O54" s="41">
        <f>SUM(O55:O57)</f>
        <v>5292.48</v>
      </c>
      <c r="P54" s="103">
        <f t="shared" si="9"/>
        <v>1411.328</v>
      </c>
    </row>
    <row r="55" spans="1:16" s="28" customFormat="1" hidden="1" x14ac:dyDescent="0.25">
      <c r="A55" s="20" t="s">
        <v>1</v>
      </c>
      <c r="B55" s="62" t="s">
        <v>194</v>
      </c>
      <c r="C55" s="63"/>
      <c r="D55" s="63"/>
      <c r="E55" s="64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103">
        <f t="shared" si="9"/>
        <v>0</v>
      </c>
    </row>
    <row r="56" spans="1:16" s="3" customFormat="1" hidden="1" x14ac:dyDescent="0.25">
      <c r="A56" s="19" t="s">
        <v>13</v>
      </c>
      <c r="B56" s="65" t="s">
        <v>237</v>
      </c>
      <c r="C56" s="66"/>
      <c r="D56" s="66"/>
      <c r="E56" s="67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  <c r="P56" s="103">
        <f t="shared" si="9"/>
        <v>705.66399999999999</v>
      </c>
    </row>
    <row r="57" spans="1:16" s="3" customFormat="1" hidden="1" x14ac:dyDescent="0.25">
      <c r="A57" s="19" t="s">
        <v>13</v>
      </c>
      <c r="B57" s="65" t="s">
        <v>236</v>
      </c>
      <c r="C57" s="66"/>
      <c r="D57" s="66"/>
      <c r="E57" s="67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  <c r="P57" s="103">
        <f t="shared" si="9"/>
        <v>705.66399999999999</v>
      </c>
    </row>
    <row r="58" spans="1:16" s="28" customFormat="1" hidden="1" x14ac:dyDescent="0.25">
      <c r="A58" s="39" t="s">
        <v>350</v>
      </c>
      <c r="B58" s="40" t="s">
        <v>436</v>
      </c>
      <c r="C58" s="40"/>
      <c r="D58" s="39" t="s">
        <v>10</v>
      </c>
      <c r="E58" s="40" t="s">
        <v>180</v>
      </c>
      <c r="F58" s="39">
        <f>SUM(F59:F61)</f>
        <v>2</v>
      </c>
      <c r="G58" s="39"/>
      <c r="H58" s="39"/>
      <c r="I58" s="39"/>
      <c r="J58" s="39">
        <f t="shared" ref="J58:N58" si="12">SUM(J59:J61)</f>
        <v>0</v>
      </c>
      <c r="K58" s="39">
        <f t="shared" si="12"/>
        <v>0</v>
      </c>
      <c r="L58" s="39">
        <f t="shared" si="12"/>
        <v>0</v>
      </c>
      <c r="M58" s="39">
        <f t="shared" si="12"/>
        <v>0</v>
      </c>
      <c r="N58" s="39">
        <f t="shared" si="12"/>
        <v>0</v>
      </c>
      <c r="O58" s="41">
        <f>SUM(O59:O61)</f>
        <v>5201.18</v>
      </c>
      <c r="P58" s="103">
        <f t="shared" si="9"/>
        <v>1386.9813333333334</v>
      </c>
    </row>
    <row r="59" spans="1:16" s="28" customFormat="1" hidden="1" x14ac:dyDescent="0.25">
      <c r="A59" s="20" t="s">
        <v>1</v>
      </c>
      <c r="B59" s="62" t="s">
        <v>194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30"/>
      <c r="P59" s="103">
        <f t="shared" si="9"/>
        <v>0</v>
      </c>
    </row>
    <row r="60" spans="1:16" s="3" customFormat="1" ht="13.15" hidden="1" customHeight="1" x14ac:dyDescent="0.25">
      <c r="A60" s="19" t="s">
        <v>10</v>
      </c>
      <c r="B60" s="65" t="s">
        <v>414</v>
      </c>
      <c r="C60" s="66"/>
      <c r="D60" s="66"/>
      <c r="E60" s="67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2600.59</v>
      </c>
      <c r="P60" s="103">
        <f t="shared" si="9"/>
        <v>693.4906666666667</v>
      </c>
    </row>
    <row r="61" spans="1:16" s="3" customFormat="1" hidden="1" x14ac:dyDescent="0.25">
      <c r="A61" s="19" t="s">
        <v>10</v>
      </c>
      <c r="B61" s="65" t="s">
        <v>311</v>
      </c>
      <c r="C61" s="66"/>
      <c r="D61" s="66"/>
      <c r="E61" s="67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2600.59</v>
      </c>
      <c r="P61" s="103">
        <f t="shared" si="9"/>
        <v>693.4906666666667</v>
      </c>
    </row>
    <row r="62" spans="1:16" s="44" customFormat="1" hidden="1" x14ac:dyDescent="0.25">
      <c r="A62" s="49" t="s">
        <v>454</v>
      </c>
      <c r="B62" s="50" t="s">
        <v>437</v>
      </c>
      <c r="C62" s="50"/>
      <c r="D62" s="49" t="s">
        <v>13</v>
      </c>
      <c r="E62" s="50" t="s">
        <v>438</v>
      </c>
      <c r="F62" s="49">
        <f>SUM(F63:F66)</f>
        <v>3</v>
      </c>
      <c r="G62" s="49"/>
      <c r="H62" s="49"/>
      <c r="I62" s="49"/>
      <c r="J62" s="49">
        <f t="shared" ref="J62:N62" si="13">SUM(J63:J66)</f>
        <v>0</v>
      </c>
      <c r="K62" s="49">
        <f t="shared" si="13"/>
        <v>0</v>
      </c>
      <c r="L62" s="49">
        <f t="shared" si="13"/>
        <v>0</v>
      </c>
      <c r="M62" s="49">
        <f t="shared" si="13"/>
        <v>0</v>
      </c>
      <c r="N62" s="49">
        <f t="shared" si="13"/>
        <v>0</v>
      </c>
      <c r="O62" s="51">
        <f>SUM(O63:O66)</f>
        <v>7938.7199999999993</v>
      </c>
      <c r="P62" s="103">
        <f t="shared" si="9"/>
        <v>2116.9919999999997</v>
      </c>
    </row>
    <row r="63" spans="1:16" s="28" customFormat="1" hidden="1" x14ac:dyDescent="0.25">
      <c r="A63" s="20" t="s">
        <v>1</v>
      </c>
      <c r="B63" s="62" t="s">
        <v>194</v>
      </c>
      <c r="C63" s="63"/>
      <c r="D63" s="63"/>
      <c r="E63" s="64"/>
      <c r="F63" s="20"/>
      <c r="G63" s="20"/>
      <c r="H63" s="20"/>
      <c r="I63" s="20"/>
      <c r="J63" s="20"/>
      <c r="K63" s="20"/>
      <c r="L63" s="20"/>
      <c r="M63" s="20"/>
      <c r="N63" s="20"/>
      <c r="O63" s="21"/>
      <c r="P63" s="103">
        <f t="shared" si="9"/>
        <v>0</v>
      </c>
    </row>
    <row r="64" spans="1:16" s="38" customFormat="1" hidden="1" x14ac:dyDescent="0.25">
      <c r="A64" s="52" t="s">
        <v>13</v>
      </c>
      <c r="B64" s="70" t="s">
        <v>235</v>
      </c>
      <c r="C64" s="71"/>
      <c r="D64" s="71"/>
      <c r="E64" s="72"/>
      <c r="F64" s="52">
        <v>1</v>
      </c>
      <c r="G64" s="52"/>
      <c r="H64" s="52"/>
      <c r="I64" s="52"/>
      <c r="J64" s="52"/>
      <c r="K64" s="52"/>
      <c r="L64" s="52"/>
      <c r="M64" s="52"/>
      <c r="N64" s="52"/>
      <c r="O64" s="54">
        <v>2646.24</v>
      </c>
      <c r="P64" s="103">
        <f t="shared" si="9"/>
        <v>705.66399999999999</v>
      </c>
    </row>
    <row r="65" spans="1:16" s="38" customFormat="1" hidden="1" x14ac:dyDescent="0.25">
      <c r="A65" s="52" t="s">
        <v>13</v>
      </c>
      <c r="B65" s="70" t="s">
        <v>406</v>
      </c>
      <c r="C65" s="71"/>
      <c r="D65" s="71"/>
      <c r="E65" s="72"/>
      <c r="F65" s="52">
        <v>1</v>
      </c>
      <c r="G65" s="52"/>
      <c r="H65" s="52"/>
      <c r="I65" s="52"/>
      <c r="J65" s="52"/>
      <c r="K65" s="52"/>
      <c r="L65" s="52"/>
      <c r="M65" s="52"/>
      <c r="N65" s="52"/>
      <c r="O65" s="54">
        <v>2646.24</v>
      </c>
      <c r="P65" s="103">
        <f t="shared" si="9"/>
        <v>705.66399999999999</v>
      </c>
    </row>
    <row r="66" spans="1:16" s="38" customFormat="1" hidden="1" x14ac:dyDescent="0.25">
      <c r="A66" s="52" t="s">
        <v>13</v>
      </c>
      <c r="B66" s="70" t="s">
        <v>462</v>
      </c>
      <c r="C66" s="71"/>
      <c r="D66" s="71"/>
      <c r="E66" s="72"/>
      <c r="F66" s="52">
        <v>1</v>
      </c>
      <c r="G66" s="52"/>
      <c r="H66" s="52"/>
      <c r="I66" s="52"/>
      <c r="J66" s="52"/>
      <c r="K66" s="52"/>
      <c r="L66" s="52"/>
      <c r="M66" s="52"/>
      <c r="N66" s="52"/>
      <c r="O66" s="54">
        <v>2646.24</v>
      </c>
      <c r="P66" s="103">
        <f t="shared" si="9"/>
        <v>705.66399999999999</v>
      </c>
    </row>
    <row r="67" spans="1:16" hidden="1" x14ac:dyDescent="0.25">
      <c r="A67" s="76" t="s">
        <v>22</v>
      </c>
      <c r="B67" s="77"/>
      <c r="C67" s="77"/>
      <c r="D67" s="77"/>
      <c r="E67" s="78"/>
      <c r="F67" s="13" t="e">
        <f>F62+F58+F54+F48+#REF!+#REF!+#REF!+F44+F40+F37+F32+F28+F17+F13</f>
        <v>#REF!</v>
      </c>
      <c r="G67" s="13"/>
      <c r="H67" s="13"/>
      <c r="I67" s="13"/>
      <c r="J67" s="13" t="e">
        <f>J62+J54+J48+#REF!+#REF!+#REF!+J44+J40+J32+J28+J17+J13</f>
        <v>#REF!</v>
      </c>
      <c r="K67" s="13" t="e">
        <f>K62+K54+K48+#REF!+#REF!+#REF!+K44+K40+K32+K28+K17+K13</f>
        <v>#REF!</v>
      </c>
      <c r="L67" s="13" t="e">
        <f>L62+L54+L48+#REF!+#REF!+#REF!+L44+L40+L32+L28+L17+L13</f>
        <v>#REF!</v>
      </c>
      <c r="M67" s="13" t="e">
        <f>M62+M54+M48+#REF!+#REF!+#REF!+M44+M40+M32+M28+M17+M13</f>
        <v>#REF!</v>
      </c>
      <c r="N67" s="13" t="e">
        <f>N62+N54+N48+#REF!+#REF!+#REF!+N44+N40+N32+N28+N17+N13</f>
        <v>#REF!</v>
      </c>
      <c r="O67" s="15" t="e">
        <f>O62+O58+O54+O48+#REF!+#REF!+#REF!+O44+O40+O37+O32+O28+O17+O13</f>
        <v>#REF!</v>
      </c>
      <c r="P67" s="103" t="e">
        <f t="shared" si="9"/>
        <v>#REF!</v>
      </c>
    </row>
    <row r="68" spans="1:16" s="3" customFormat="1" hidden="1" x14ac:dyDescent="0.25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80"/>
      <c r="P68" s="103">
        <f t="shared" si="9"/>
        <v>0</v>
      </c>
    </row>
    <row r="69" spans="1:16" hidden="1" x14ac:dyDescent="0.25">
      <c r="A69" s="81" t="s">
        <v>23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103">
        <f t="shared" si="9"/>
        <v>0</v>
      </c>
    </row>
    <row r="70" spans="1:16" hidden="1" x14ac:dyDescent="0.25">
      <c r="A70" s="8"/>
      <c r="B70" s="7" t="s">
        <v>9</v>
      </c>
      <c r="C70" s="7"/>
      <c r="D70" s="8" t="s">
        <v>10</v>
      </c>
      <c r="E70" s="7" t="s">
        <v>24</v>
      </c>
      <c r="F70" s="9">
        <v>0</v>
      </c>
      <c r="G70" s="9"/>
      <c r="H70" s="9"/>
      <c r="I70" s="9"/>
      <c r="J70" s="9" t="s">
        <v>12</v>
      </c>
      <c r="K70" s="9" t="s">
        <v>12</v>
      </c>
      <c r="L70" s="9" t="s">
        <v>12</v>
      </c>
      <c r="M70" s="9" t="s">
        <v>12</v>
      </c>
      <c r="N70" s="9" t="s">
        <v>12</v>
      </c>
      <c r="O70" s="14"/>
      <c r="P70" s="103">
        <f t="shared" si="9"/>
        <v>0</v>
      </c>
    </row>
    <row r="71" spans="1:16" hidden="1" x14ac:dyDescent="0.25">
      <c r="A71" s="11"/>
      <c r="B71" s="10"/>
      <c r="C71" s="10"/>
      <c r="D71" s="11"/>
      <c r="E71" s="12" t="s">
        <v>22</v>
      </c>
      <c r="F71" s="13">
        <f>SUM(F70:F70)</f>
        <v>0</v>
      </c>
      <c r="G71" s="13"/>
      <c r="H71" s="13"/>
      <c r="I71" s="13"/>
      <c r="J71" s="13">
        <f t="shared" ref="J71:N71" si="14">SUM(J70:J70)</f>
        <v>0</v>
      </c>
      <c r="K71" s="13">
        <f t="shared" si="14"/>
        <v>0</v>
      </c>
      <c r="L71" s="13">
        <f t="shared" si="14"/>
        <v>0</v>
      </c>
      <c r="M71" s="13">
        <f t="shared" si="14"/>
        <v>0</v>
      </c>
      <c r="N71" s="13">
        <f t="shared" si="14"/>
        <v>0</v>
      </c>
      <c r="O71" s="13">
        <v>0</v>
      </c>
      <c r="P71" s="103">
        <f t="shared" si="9"/>
        <v>0</v>
      </c>
    </row>
    <row r="72" spans="1:16" s="3" customFormat="1" hidden="1" x14ac:dyDescent="0.25">
      <c r="A72" s="17"/>
      <c r="B72" s="22"/>
      <c r="C72" s="29"/>
      <c r="D72" s="23"/>
      <c r="E72" s="24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103">
        <f t="shared" si="9"/>
        <v>0</v>
      </c>
    </row>
    <row r="73" spans="1:16" hidden="1" x14ac:dyDescent="0.25">
      <c r="A73" s="81" t="s">
        <v>25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103">
        <f t="shared" si="9"/>
        <v>0</v>
      </c>
    </row>
    <row r="74" spans="1:16" s="28" customFormat="1" hidden="1" x14ac:dyDescent="0.25">
      <c r="A74" s="39" t="s">
        <v>352</v>
      </c>
      <c r="B74" s="40" t="s">
        <v>9</v>
      </c>
      <c r="C74" s="40"/>
      <c r="D74" s="39" t="s">
        <v>10</v>
      </c>
      <c r="E74" s="40" t="s">
        <v>26</v>
      </c>
      <c r="F74" s="39">
        <f>SUM(F75:F80)</f>
        <v>5</v>
      </c>
      <c r="G74" s="39"/>
      <c r="H74" s="39"/>
      <c r="I74" s="39"/>
      <c r="J74" s="39">
        <f t="shared" ref="J74:N74" si="15">SUM(J75:J80)</f>
        <v>0</v>
      </c>
      <c r="K74" s="39">
        <f t="shared" si="15"/>
        <v>0</v>
      </c>
      <c r="L74" s="39">
        <f t="shared" si="15"/>
        <v>0</v>
      </c>
      <c r="M74" s="39">
        <f t="shared" si="15"/>
        <v>0</v>
      </c>
      <c r="N74" s="39">
        <f t="shared" si="15"/>
        <v>0</v>
      </c>
      <c r="O74" s="41">
        <f>SUM(O75:O80)</f>
        <v>13002.95</v>
      </c>
      <c r="P74" s="103">
        <f t="shared" si="9"/>
        <v>3467.4533333333334</v>
      </c>
    </row>
    <row r="75" spans="1:16" s="28" customFormat="1" hidden="1" x14ac:dyDescent="0.25">
      <c r="A75" s="20" t="s">
        <v>1</v>
      </c>
      <c r="B75" s="62" t="s">
        <v>194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  <c r="P75" s="103">
        <f t="shared" si="9"/>
        <v>0</v>
      </c>
    </row>
    <row r="76" spans="1:16" s="3" customFormat="1" hidden="1" x14ac:dyDescent="0.25">
      <c r="A76" s="19" t="s">
        <v>10</v>
      </c>
      <c r="B76" s="73" t="s">
        <v>211</v>
      </c>
      <c r="C76" s="74"/>
      <c r="D76" s="74"/>
      <c r="E76" s="75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  <c r="P76" s="103">
        <f t="shared" si="9"/>
        <v>693.4906666666667</v>
      </c>
    </row>
    <row r="77" spans="1:16" s="3" customFormat="1" hidden="1" x14ac:dyDescent="0.25">
      <c r="A77" s="19" t="s">
        <v>10</v>
      </c>
      <c r="B77" s="65" t="s">
        <v>209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  <c r="P77" s="103">
        <f t="shared" si="9"/>
        <v>693.4906666666667</v>
      </c>
    </row>
    <row r="78" spans="1:16" s="3" customFormat="1" hidden="1" x14ac:dyDescent="0.25">
      <c r="A78" s="19" t="s">
        <v>10</v>
      </c>
      <c r="B78" s="65" t="s">
        <v>210</v>
      </c>
      <c r="C78" s="66"/>
      <c r="D78" s="66"/>
      <c r="E78" s="67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  <c r="P78" s="103">
        <f t="shared" si="9"/>
        <v>693.4906666666667</v>
      </c>
    </row>
    <row r="79" spans="1:16" s="3" customFormat="1" hidden="1" x14ac:dyDescent="0.25">
      <c r="A79" s="19" t="s">
        <v>10</v>
      </c>
      <c r="B79" s="65" t="s">
        <v>408</v>
      </c>
      <c r="C79" s="66"/>
      <c r="D79" s="66"/>
      <c r="E79" s="67"/>
      <c r="F79" s="20">
        <v>1</v>
      </c>
      <c r="G79" s="20"/>
      <c r="H79" s="20"/>
      <c r="I79" s="20"/>
      <c r="J79" s="20"/>
      <c r="K79" s="20"/>
      <c r="L79" s="20"/>
      <c r="M79" s="20"/>
      <c r="N79" s="20"/>
      <c r="O79" s="30">
        <v>2600.59</v>
      </c>
      <c r="P79" s="103">
        <f t="shared" si="9"/>
        <v>693.4906666666667</v>
      </c>
    </row>
    <row r="80" spans="1:16" s="3" customFormat="1" hidden="1" x14ac:dyDescent="0.25">
      <c r="A80" s="19" t="s">
        <v>10</v>
      </c>
      <c r="B80" s="73" t="s">
        <v>212</v>
      </c>
      <c r="C80" s="74"/>
      <c r="D80" s="74"/>
      <c r="E80" s="75"/>
      <c r="F80" s="20">
        <v>1</v>
      </c>
      <c r="G80" s="20"/>
      <c r="H80" s="20"/>
      <c r="I80" s="20"/>
      <c r="J80" s="20"/>
      <c r="K80" s="20"/>
      <c r="L80" s="20"/>
      <c r="M80" s="20"/>
      <c r="N80" s="20"/>
      <c r="O80" s="30">
        <v>2600.59</v>
      </c>
      <c r="P80" s="103">
        <f t="shared" si="9"/>
        <v>693.4906666666667</v>
      </c>
    </row>
    <row r="81" spans="1:16" hidden="1" x14ac:dyDescent="0.25">
      <c r="A81" s="11"/>
      <c r="B81" s="10"/>
      <c r="C81" s="10"/>
      <c r="D81" s="11"/>
      <c r="E81" s="12" t="s">
        <v>22</v>
      </c>
      <c r="F81" s="13">
        <f>F74</f>
        <v>5</v>
      </c>
      <c r="G81" s="13"/>
      <c r="H81" s="13"/>
      <c r="I81" s="13"/>
      <c r="J81" s="13">
        <f t="shared" ref="J81:N81" si="16">J74</f>
        <v>0</v>
      </c>
      <c r="K81" s="13">
        <f t="shared" si="16"/>
        <v>0</v>
      </c>
      <c r="L81" s="13">
        <f t="shared" si="16"/>
        <v>0</v>
      </c>
      <c r="M81" s="13">
        <f t="shared" si="16"/>
        <v>0</v>
      </c>
      <c r="N81" s="13">
        <f t="shared" si="16"/>
        <v>0</v>
      </c>
      <c r="O81" s="15">
        <f>O74</f>
        <v>13002.95</v>
      </c>
      <c r="P81" s="103">
        <f t="shared" si="9"/>
        <v>3467.4533333333334</v>
      </c>
    </row>
    <row r="82" spans="1:16" s="3" customFormat="1" hidden="1" x14ac:dyDescent="0.25">
      <c r="A82" s="23"/>
      <c r="B82" s="29"/>
      <c r="C82" s="29"/>
      <c r="D82" s="23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103">
        <f t="shared" si="9"/>
        <v>0</v>
      </c>
    </row>
    <row r="83" spans="1:16" hidden="1" x14ac:dyDescent="0.25">
      <c r="A83" s="82" t="s">
        <v>27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103">
        <f t="shared" si="9"/>
        <v>0</v>
      </c>
    </row>
    <row r="84" spans="1:16" s="28" customFormat="1" ht="24" hidden="1" x14ac:dyDescent="0.25">
      <c r="A84" s="39" t="s">
        <v>353</v>
      </c>
      <c r="B84" s="40" t="s">
        <v>9</v>
      </c>
      <c r="C84" s="40"/>
      <c r="D84" s="39" t="s">
        <v>10</v>
      </c>
      <c r="E84" s="40" t="s">
        <v>28</v>
      </c>
      <c r="F84" s="39">
        <f>SUM(F85:F89)</f>
        <v>4</v>
      </c>
      <c r="G84" s="39"/>
      <c r="H84" s="39"/>
      <c r="I84" s="39"/>
      <c r="J84" s="39">
        <f t="shared" ref="J84:N84" ca="1" si="17">SUM(J85:J90)</f>
        <v>0</v>
      </c>
      <c r="K84" s="39">
        <f t="shared" ca="1" si="17"/>
        <v>0</v>
      </c>
      <c r="L84" s="39">
        <f t="shared" ca="1" si="17"/>
        <v>0</v>
      </c>
      <c r="M84" s="39">
        <f t="shared" ca="1" si="17"/>
        <v>0</v>
      </c>
      <c r="N84" s="39">
        <f t="shared" ca="1" si="17"/>
        <v>0</v>
      </c>
      <c r="O84" s="41">
        <f>SUM(O85:O89)</f>
        <v>10402.36</v>
      </c>
      <c r="P84" s="103">
        <f t="shared" si="9"/>
        <v>2773.9626666666668</v>
      </c>
    </row>
    <row r="85" spans="1:16" s="28" customFormat="1" hidden="1" x14ac:dyDescent="0.25">
      <c r="A85" s="20" t="s">
        <v>1</v>
      </c>
      <c r="B85" s="62" t="s">
        <v>194</v>
      </c>
      <c r="C85" s="63"/>
      <c r="D85" s="63"/>
      <c r="E85" s="64"/>
      <c r="F85" s="20"/>
      <c r="G85" s="20"/>
      <c r="H85" s="20"/>
      <c r="I85" s="20"/>
      <c r="J85" s="20"/>
      <c r="K85" s="20"/>
      <c r="L85" s="20"/>
      <c r="M85" s="20"/>
      <c r="N85" s="20"/>
      <c r="O85" s="30"/>
      <c r="P85" s="103">
        <f t="shared" si="9"/>
        <v>0</v>
      </c>
    </row>
    <row r="86" spans="1:16" s="3" customFormat="1" hidden="1" x14ac:dyDescent="0.25">
      <c r="A86" s="19" t="s">
        <v>10</v>
      </c>
      <c r="B86" s="65" t="s">
        <v>215</v>
      </c>
      <c r="C86" s="66"/>
      <c r="D86" s="66"/>
      <c r="E86" s="67"/>
      <c r="F86" s="20">
        <v>1</v>
      </c>
      <c r="G86" s="20"/>
      <c r="H86" s="20"/>
      <c r="I86" s="20"/>
      <c r="J86" s="20"/>
      <c r="K86" s="20"/>
      <c r="L86" s="20"/>
      <c r="M86" s="20"/>
      <c r="N86" s="20"/>
      <c r="O86" s="30">
        <v>2600.59</v>
      </c>
      <c r="P86" s="103">
        <f t="shared" si="9"/>
        <v>693.4906666666667</v>
      </c>
    </row>
    <row r="87" spans="1:16" s="3" customFormat="1" hidden="1" x14ac:dyDescent="0.25">
      <c r="A87" s="19" t="s">
        <v>10</v>
      </c>
      <c r="B87" s="65" t="s">
        <v>216</v>
      </c>
      <c r="C87" s="66"/>
      <c r="D87" s="66"/>
      <c r="E87" s="67"/>
      <c r="F87" s="20">
        <v>1</v>
      </c>
      <c r="G87" s="20"/>
      <c r="H87" s="20"/>
      <c r="I87" s="20"/>
      <c r="J87" s="20"/>
      <c r="K87" s="20"/>
      <c r="L87" s="20"/>
      <c r="M87" s="20"/>
      <c r="N87" s="20"/>
      <c r="O87" s="30">
        <v>2600.59</v>
      </c>
      <c r="P87" s="103">
        <f t="shared" si="9"/>
        <v>693.4906666666667</v>
      </c>
    </row>
    <row r="88" spans="1:16" s="3" customFormat="1" hidden="1" x14ac:dyDescent="0.25">
      <c r="A88" s="19" t="s">
        <v>10</v>
      </c>
      <c r="B88" s="65" t="s">
        <v>214</v>
      </c>
      <c r="C88" s="66"/>
      <c r="D88" s="66"/>
      <c r="E88" s="67"/>
      <c r="F88" s="20">
        <v>1</v>
      </c>
      <c r="G88" s="20"/>
      <c r="H88" s="20"/>
      <c r="I88" s="20"/>
      <c r="J88" s="20"/>
      <c r="K88" s="20"/>
      <c r="L88" s="20"/>
      <c r="M88" s="20"/>
      <c r="N88" s="20"/>
      <c r="O88" s="30">
        <v>2600.59</v>
      </c>
      <c r="P88" s="103">
        <f t="shared" si="9"/>
        <v>693.4906666666667</v>
      </c>
    </row>
    <row r="89" spans="1:16" s="3" customFormat="1" hidden="1" x14ac:dyDescent="0.25">
      <c r="A89" s="19" t="s">
        <v>10</v>
      </c>
      <c r="B89" s="65" t="s">
        <v>213</v>
      </c>
      <c r="C89" s="66"/>
      <c r="D89" s="66"/>
      <c r="E89" s="67"/>
      <c r="F89" s="20">
        <v>1</v>
      </c>
      <c r="G89" s="20"/>
      <c r="H89" s="20"/>
      <c r="I89" s="20"/>
      <c r="J89" s="20"/>
      <c r="K89" s="20"/>
      <c r="L89" s="20"/>
      <c r="M89" s="20"/>
      <c r="N89" s="20"/>
      <c r="O89" s="30">
        <v>2600.59</v>
      </c>
      <c r="P89" s="103">
        <f t="shared" si="9"/>
        <v>693.4906666666667</v>
      </c>
    </row>
    <row r="90" spans="1:16" hidden="1" x14ac:dyDescent="0.25">
      <c r="A90" s="11"/>
      <c r="B90" s="10"/>
      <c r="C90" s="10"/>
      <c r="D90" s="11"/>
      <c r="E90" s="12" t="s">
        <v>22</v>
      </c>
      <c r="F90" s="13">
        <f t="shared" ref="F90:O90" si="18">F84</f>
        <v>4</v>
      </c>
      <c r="G90" s="13"/>
      <c r="H90" s="13"/>
      <c r="I90" s="13"/>
      <c r="J90" s="13">
        <f t="shared" ca="1" si="18"/>
        <v>0</v>
      </c>
      <c r="K90" s="13">
        <f t="shared" ca="1" si="18"/>
        <v>0</v>
      </c>
      <c r="L90" s="13">
        <f t="shared" ca="1" si="18"/>
        <v>0</v>
      </c>
      <c r="M90" s="13">
        <f t="shared" ca="1" si="18"/>
        <v>0</v>
      </c>
      <c r="N90" s="13">
        <f t="shared" ca="1" si="18"/>
        <v>0</v>
      </c>
      <c r="O90" s="15">
        <f t="shared" si="18"/>
        <v>10402.36</v>
      </c>
      <c r="P90" s="103">
        <f t="shared" si="9"/>
        <v>2773.9626666666668</v>
      </c>
    </row>
    <row r="91" spans="1:16" s="3" customFormat="1" hidden="1" x14ac:dyDescent="0.25">
      <c r="A91" s="23"/>
      <c r="B91" s="29"/>
      <c r="C91" s="29"/>
      <c r="D91" s="23"/>
      <c r="E91" s="24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103">
        <f t="shared" si="9"/>
        <v>0</v>
      </c>
    </row>
    <row r="92" spans="1:16" hidden="1" x14ac:dyDescent="0.25">
      <c r="A92" s="82" t="s">
        <v>29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103">
        <f t="shared" si="9"/>
        <v>0</v>
      </c>
    </row>
    <row r="93" spans="1:16" s="28" customFormat="1" hidden="1" x14ac:dyDescent="0.25">
      <c r="A93" s="39" t="s">
        <v>354</v>
      </c>
      <c r="B93" s="40" t="s">
        <v>9</v>
      </c>
      <c r="C93" s="40"/>
      <c r="D93" s="39" t="s">
        <v>10</v>
      </c>
      <c r="E93" s="40" t="s">
        <v>30</v>
      </c>
      <c r="F93" s="39">
        <f>SUM(F94:F98)</f>
        <v>4</v>
      </c>
      <c r="G93" s="39"/>
      <c r="H93" s="39"/>
      <c r="I93" s="39"/>
      <c r="J93" s="39">
        <f t="shared" ref="J93:N93" ca="1" si="19">SUM(J94:J99)</f>
        <v>0</v>
      </c>
      <c r="K93" s="39">
        <f t="shared" ca="1" si="19"/>
        <v>0</v>
      </c>
      <c r="L93" s="39">
        <f t="shared" ca="1" si="19"/>
        <v>0</v>
      </c>
      <c r="M93" s="39">
        <f t="shared" ca="1" si="19"/>
        <v>0</v>
      </c>
      <c r="N93" s="39" t="e">
        <f t="shared" ca="1" si="19"/>
        <v>#NUM!</v>
      </c>
      <c r="O93" s="41">
        <f>SUM(O94:O98)</f>
        <v>13002.95</v>
      </c>
      <c r="P93" s="103">
        <f t="shared" si="9"/>
        <v>3467.4533333333334</v>
      </c>
    </row>
    <row r="94" spans="1:16" s="28" customFormat="1" hidden="1" x14ac:dyDescent="0.25">
      <c r="A94" s="20" t="s">
        <v>1</v>
      </c>
      <c r="B94" s="62" t="s">
        <v>194</v>
      </c>
      <c r="C94" s="63"/>
      <c r="D94" s="63"/>
      <c r="E94" s="64"/>
      <c r="F94" s="20"/>
      <c r="G94" s="20"/>
      <c r="H94" s="20"/>
      <c r="I94" s="20"/>
      <c r="J94" s="20"/>
      <c r="K94" s="20"/>
      <c r="L94" s="20"/>
      <c r="M94" s="20"/>
      <c r="N94" s="20"/>
      <c r="O94" s="30">
        <v>2600.59</v>
      </c>
      <c r="P94" s="103">
        <f t="shared" si="9"/>
        <v>693.4906666666667</v>
      </c>
    </row>
    <row r="95" spans="1:16" s="3" customFormat="1" hidden="1" x14ac:dyDescent="0.25">
      <c r="A95" s="19" t="s">
        <v>10</v>
      </c>
      <c r="B95" s="65" t="s">
        <v>273</v>
      </c>
      <c r="C95" s="66"/>
      <c r="D95" s="66"/>
      <c r="E95" s="67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  <c r="P95" s="103">
        <f t="shared" si="9"/>
        <v>693.4906666666667</v>
      </c>
    </row>
    <row r="96" spans="1:16" s="3" customFormat="1" hidden="1" x14ac:dyDescent="0.25">
      <c r="A96" s="19" t="s">
        <v>10</v>
      </c>
      <c r="B96" s="65" t="s">
        <v>272</v>
      </c>
      <c r="C96" s="66"/>
      <c r="D96" s="66"/>
      <c r="E96" s="6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  <c r="P96" s="103">
        <f t="shared" si="9"/>
        <v>693.4906666666667</v>
      </c>
    </row>
    <row r="97" spans="1:16" s="3" customFormat="1" hidden="1" x14ac:dyDescent="0.25">
      <c r="A97" s="19" t="s">
        <v>10</v>
      </c>
      <c r="B97" s="65" t="s">
        <v>274</v>
      </c>
      <c r="C97" s="66"/>
      <c r="D97" s="66"/>
      <c r="E97" s="67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  <c r="P97" s="103">
        <f t="shared" si="9"/>
        <v>693.4906666666667</v>
      </c>
    </row>
    <row r="98" spans="1:16" s="3" customFormat="1" hidden="1" x14ac:dyDescent="0.25">
      <c r="A98" s="19" t="s">
        <v>10</v>
      </c>
      <c r="B98" s="65" t="s">
        <v>271</v>
      </c>
      <c r="C98" s="66"/>
      <c r="D98" s="66"/>
      <c r="E98" s="67"/>
      <c r="F98" s="20">
        <v>1</v>
      </c>
      <c r="G98" s="20"/>
      <c r="H98" s="20"/>
      <c r="I98" s="20"/>
      <c r="J98" s="20"/>
      <c r="K98" s="20"/>
      <c r="L98" s="20"/>
      <c r="M98" s="20"/>
      <c r="N98" s="20"/>
      <c r="O98" s="30">
        <v>2600.59</v>
      </c>
      <c r="P98" s="103">
        <f t="shared" si="9"/>
        <v>693.4906666666667</v>
      </c>
    </row>
    <row r="99" spans="1:16" s="28" customFormat="1" hidden="1" x14ac:dyDescent="0.25">
      <c r="A99" s="39" t="s">
        <v>355</v>
      </c>
      <c r="B99" s="40" t="s">
        <v>181</v>
      </c>
      <c r="C99" s="40"/>
      <c r="D99" s="39" t="s">
        <v>10</v>
      </c>
      <c r="E99" s="40" t="s">
        <v>182</v>
      </c>
      <c r="F99" s="39">
        <f>SUM(F100:F104)</f>
        <v>4</v>
      </c>
      <c r="G99" s="39"/>
      <c r="H99" s="39"/>
      <c r="I99" s="39"/>
      <c r="J99" s="39">
        <f t="shared" ref="J99:N99" ca="1" si="20">SUM(J100:J105)</f>
        <v>0</v>
      </c>
      <c r="K99" s="39">
        <f t="shared" ca="1" si="20"/>
        <v>0</v>
      </c>
      <c r="L99" s="39">
        <f t="shared" ca="1" si="20"/>
        <v>0</v>
      </c>
      <c r="M99" s="39">
        <f t="shared" ca="1" si="20"/>
        <v>0</v>
      </c>
      <c r="N99" s="39" t="e">
        <f t="shared" ca="1" si="20"/>
        <v>#NUM!</v>
      </c>
      <c r="O99" s="41">
        <f>SUM(O100:O104)</f>
        <v>10402.36</v>
      </c>
      <c r="P99" s="103">
        <f t="shared" si="9"/>
        <v>2773.9626666666668</v>
      </c>
    </row>
    <row r="100" spans="1:16" s="28" customFormat="1" hidden="1" x14ac:dyDescent="0.25">
      <c r="A100" s="20" t="s">
        <v>1</v>
      </c>
      <c r="B100" s="62" t="s">
        <v>194</v>
      </c>
      <c r="C100" s="63"/>
      <c r="D100" s="63"/>
      <c r="E100" s="64"/>
      <c r="F100" s="20"/>
      <c r="G100" s="20"/>
      <c r="H100" s="20"/>
      <c r="I100" s="20"/>
      <c r="J100" s="20"/>
      <c r="K100" s="20"/>
      <c r="L100" s="20"/>
      <c r="M100" s="20"/>
      <c r="N100" s="20"/>
      <c r="O100" s="30"/>
      <c r="P100" s="103">
        <f t="shared" si="9"/>
        <v>0</v>
      </c>
    </row>
    <row r="101" spans="1:16" s="3" customFormat="1" hidden="1" x14ac:dyDescent="0.25">
      <c r="A101" s="19" t="s">
        <v>10</v>
      </c>
      <c r="B101" s="65" t="s">
        <v>280</v>
      </c>
      <c r="C101" s="66"/>
      <c r="D101" s="66"/>
      <c r="E101" s="67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  <c r="P101" s="103">
        <f t="shared" si="9"/>
        <v>693.4906666666667</v>
      </c>
    </row>
    <row r="102" spans="1:16" s="3" customFormat="1" hidden="1" x14ac:dyDescent="0.25">
      <c r="A102" s="19" t="s">
        <v>10</v>
      </c>
      <c r="B102" s="65" t="s">
        <v>282</v>
      </c>
      <c r="C102" s="66"/>
      <c r="D102" s="66"/>
      <c r="E102" s="67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  <c r="P102" s="103">
        <f t="shared" si="9"/>
        <v>693.4906666666667</v>
      </c>
    </row>
    <row r="103" spans="1:16" s="3" customFormat="1" hidden="1" x14ac:dyDescent="0.25">
      <c r="A103" s="19" t="s">
        <v>10</v>
      </c>
      <c r="B103" s="65" t="s">
        <v>283</v>
      </c>
      <c r="C103" s="66"/>
      <c r="D103" s="66"/>
      <c r="E103" s="67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  <c r="P103" s="103">
        <f t="shared" si="9"/>
        <v>693.4906666666667</v>
      </c>
    </row>
    <row r="104" spans="1:16" s="3" customFormat="1" hidden="1" x14ac:dyDescent="0.25">
      <c r="A104" s="19" t="s">
        <v>10</v>
      </c>
      <c r="B104" s="65" t="s">
        <v>281</v>
      </c>
      <c r="C104" s="66"/>
      <c r="D104" s="66"/>
      <c r="E104" s="67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  <c r="P104" s="103">
        <f t="shared" si="9"/>
        <v>693.4906666666667</v>
      </c>
    </row>
    <row r="105" spans="1:16" hidden="1" x14ac:dyDescent="0.25">
      <c r="A105" s="11"/>
      <c r="B105" s="10"/>
      <c r="C105" s="10"/>
      <c r="D105" s="11"/>
      <c r="E105" s="12" t="s">
        <v>22</v>
      </c>
      <c r="F105" s="13">
        <f>F99+F93</f>
        <v>8</v>
      </c>
      <c r="G105" s="13"/>
      <c r="H105" s="13"/>
      <c r="I105" s="13"/>
      <c r="J105" s="13">
        <f ca="1">J99+J93</f>
        <v>0</v>
      </c>
      <c r="K105" s="13">
        <f ca="1">K99+K93</f>
        <v>0</v>
      </c>
      <c r="L105" s="13">
        <f ca="1">L99+L93</f>
        <v>0</v>
      </c>
      <c r="M105" s="13">
        <f ca="1">M99+M93</f>
        <v>0</v>
      </c>
      <c r="N105" s="13" t="e">
        <f t="shared" ref="N105" ca="1" si="21">N99+N93</f>
        <v>#NUM!</v>
      </c>
      <c r="O105" s="32">
        <f>O99+O93</f>
        <v>23405.31</v>
      </c>
      <c r="P105" s="103">
        <f t="shared" si="9"/>
        <v>6241.4160000000002</v>
      </c>
    </row>
    <row r="106" spans="1:16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103">
        <f t="shared" si="9"/>
        <v>0</v>
      </c>
    </row>
    <row r="107" spans="1:16" hidden="1" x14ac:dyDescent="0.25">
      <c r="A107" s="82" t="s">
        <v>31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103">
        <f t="shared" si="9"/>
        <v>0</v>
      </c>
    </row>
    <row r="108" spans="1:16" s="28" customFormat="1" hidden="1" x14ac:dyDescent="0.25">
      <c r="A108" s="39" t="s">
        <v>356</v>
      </c>
      <c r="B108" s="40" t="s">
        <v>32</v>
      </c>
      <c r="C108" s="40"/>
      <c r="D108" s="39" t="s">
        <v>10</v>
      </c>
      <c r="E108" s="40" t="s">
        <v>33</v>
      </c>
      <c r="F108" s="39">
        <f>SUM(F109:F113)</f>
        <v>4</v>
      </c>
      <c r="G108" s="39"/>
      <c r="H108" s="39"/>
      <c r="I108" s="39"/>
      <c r="J108" s="39">
        <f t="shared" ref="J108:K108" si="22">SUM(J109:J114)</f>
        <v>0</v>
      </c>
      <c r="K108" s="39">
        <f t="shared" si="22"/>
        <v>0</v>
      </c>
      <c r="L108" s="39">
        <f>SUM(L109:L114)</f>
        <v>0</v>
      </c>
      <c r="M108" s="39">
        <f t="shared" ref="M108:N108" si="23">SUM(M109:M114)</f>
        <v>0</v>
      </c>
      <c r="N108" s="39">
        <f t="shared" si="23"/>
        <v>0</v>
      </c>
      <c r="O108" s="41">
        <f>SUM(O109:O113)</f>
        <v>10402.36</v>
      </c>
      <c r="P108" s="103">
        <f t="shared" si="9"/>
        <v>2773.9626666666668</v>
      </c>
    </row>
    <row r="109" spans="1:16" s="3" customFormat="1" hidden="1" x14ac:dyDescent="0.25">
      <c r="A109" s="20" t="s">
        <v>1</v>
      </c>
      <c r="B109" s="62" t="s">
        <v>194</v>
      </c>
      <c r="C109" s="63"/>
      <c r="D109" s="63"/>
      <c r="E109" s="64"/>
      <c r="F109" s="20"/>
      <c r="G109" s="20"/>
      <c r="H109" s="20"/>
      <c r="I109" s="20"/>
      <c r="J109" s="20"/>
      <c r="K109" s="20"/>
      <c r="L109" s="20"/>
      <c r="M109" s="20"/>
      <c r="N109" s="20"/>
      <c r="O109" s="21"/>
      <c r="P109" s="103">
        <f t="shared" si="9"/>
        <v>0</v>
      </c>
    </row>
    <row r="110" spans="1:16" s="3" customFormat="1" hidden="1" x14ac:dyDescent="0.25">
      <c r="A110" s="19" t="s">
        <v>10</v>
      </c>
      <c r="B110" s="65" t="s">
        <v>299</v>
      </c>
      <c r="C110" s="66"/>
      <c r="D110" s="66"/>
      <c r="E110" s="67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  <c r="P110" s="103">
        <f t="shared" si="9"/>
        <v>693.4906666666667</v>
      </c>
    </row>
    <row r="111" spans="1:16" s="3" customFormat="1" hidden="1" x14ac:dyDescent="0.25">
      <c r="A111" s="19" t="s">
        <v>10</v>
      </c>
      <c r="B111" s="65" t="s">
        <v>297</v>
      </c>
      <c r="C111" s="66"/>
      <c r="D111" s="66"/>
      <c r="E111" s="67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  <c r="P111" s="103">
        <f t="shared" ref="P111:P174" si="24">O111/30*8</f>
        <v>693.4906666666667</v>
      </c>
    </row>
    <row r="112" spans="1:16" s="3" customFormat="1" hidden="1" x14ac:dyDescent="0.25">
      <c r="A112" s="19" t="s">
        <v>10</v>
      </c>
      <c r="B112" s="65" t="s">
        <v>296</v>
      </c>
      <c r="C112" s="66"/>
      <c r="D112" s="66"/>
      <c r="E112" s="67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  <c r="P112" s="103">
        <f t="shared" si="24"/>
        <v>693.4906666666667</v>
      </c>
    </row>
    <row r="113" spans="1:16" s="3" customFormat="1" hidden="1" x14ac:dyDescent="0.25">
      <c r="A113" s="19" t="s">
        <v>10</v>
      </c>
      <c r="B113" s="65" t="s">
        <v>298</v>
      </c>
      <c r="C113" s="66"/>
      <c r="D113" s="66"/>
      <c r="E113" s="67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  <c r="P113" s="103">
        <f t="shared" si="24"/>
        <v>693.4906666666667</v>
      </c>
    </row>
    <row r="114" spans="1:16" s="28" customFormat="1" hidden="1" x14ac:dyDescent="0.25">
      <c r="A114" s="39" t="s">
        <v>357</v>
      </c>
      <c r="B114" s="40" t="s">
        <v>9</v>
      </c>
      <c r="C114" s="40"/>
      <c r="D114" s="39" t="s">
        <v>10</v>
      </c>
      <c r="E114" s="40" t="s">
        <v>34</v>
      </c>
      <c r="F114" s="39">
        <f>SUM(F115:F120)</f>
        <v>5</v>
      </c>
      <c r="G114" s="39"/>
      <c r="H114" s="39"/>
      <c r="I114" s="39"/>
      <c r="J114" s="39">
        <f t="shared" ref="J114:N114" si="25">SUM(J115:J120)</f>
        <v>0</v>
      </c>
      <c r="K114" s="39">
        <f t="shared" si="25"/>
        <v>0</v>
      </c>
      <c r="L114" s="39">
        <f t="shared" si="25"/>
        <v>0</v>
      </c>
      <c r="M114" s="39">
        <f t="shared" si="25"/>
        <v>0</v>
      </c>
      <c r="N114" s="39">
        <f t="shared" si="25"/>
        <v>0</v>
      </c>
      <c r="O114" s="41">
        <f>SUM(O115:O120)</f>
        <v>13002.95</v>
      </c>
      <c r="P114" s="103">
        <f t="shared" si="24"/>
        <v>3467.4533333333334</v>
      </c>
    </row>
    <row r="115" spans="1:16" s="3" customFormat="1" hidden="1" x14ac:dyDescent="0.25">
      <c r="A115" s="20" t="s">
        <v>1</v>
      </c>
      <c r="B115" s="62" t="s">
        <v>194</v>
      </c>
      <c r="C115" s="63"/>
      <c r="D115" s="63"/>
      <c r="E115" s="64"/>
      <c r="F115" s="20"/>
      <c r="G115" s="20"/>
      <c r="H115" s="20"/>
      <c r="I115" s="20"/>
      <c r="J115" s="20"/>
      <c r="K115" s="20"/>
      <c r="L115" s="20"/>
      <c r="M115" s="20"/>
      <c r="N115" s="20"/>
      <c r="O115" s="21"/>
      <c r="P115" s="103">
        <f t="shared" si="24"/>
        <v>0</v>
      </c>
    </row>
    <row r="116" spans="1:16" s="3" customFormat="1" hidden="1" x14ac:dyDescent="0.25">
      <c r="A116" s="19" t="s">
        <v>10</v>
      </c>
      <c r="B116" s="65" t="s">
        <v>409</v>
      </c>
      <c r="C116" s="66"/>
      <c r="D116" s="66"/>
      <c r="E116" s="67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  <c r="P116" s="103">
        <f t="shared" si="24"/>
        <v>693.4906666666667</v>
      </c>
    </row>
    <row r="117" spans="1:16" s="3" customFormat="1" hidden="1" x14ac:dyDescent="0.25">
      <c r="A117" s="19" t="s">
        <v>10</v>
      </c>
      <c r="B117" s="65" t="s">
        <v>264</v>
      </c>
      <c r="C117" s="66"/>
      <c r="D117" s="66"/>
      <c r="E117" s="67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  <c r="P117" s="103">
        <f t="shared" si="24"/>
        <v>693.4906666666667</v>
      </c>
    </row>
    <row r="118" spans="1:16" s="3" customFormat="1" hidden="1" x14ac:dyDescent="0.25">
      <c r="A118" s="19" t="s">
        <v>10</v>
      </c>
      <c r="B118" s="65" t="s">
        <v>263</v>
      </c>
      <c r="C118" s="66"/>
      <c r="D118" s="66"/>
      <c r="E118" s="67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  <c r="P118" s="103">
        <f t="shared" si="24"/>
        <v>693.4906666666667</v>
      </c>
    </row>
    <row r="119" spans="1:16" s="3" customFormat="1" hidden="1" x14ac:dyDescent="0.25">
      <c r="A119" s="19" t="s">
        <v>10</v>
      </c>
      <c r="B119" s="65" t="s">
        <v>265</v>
      </c>
      <c r="C119" s="66"/>
      <c r="D119" s="66"/>
      <c r="E119" s="67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  <c r="P119" s="103">
        <f t="shared" si="24"/>
        <v>693.4906666666667</v>
      </c>
    </row>
    <row r="120" spans="1:16" s="3" customFormat="1" hidden="1" x14ac:dyDescent="0.25">
      <c r="A120" s="19" t="s">
        <v>10</v>
      </c>
      <c r="B120" s="65" t="s">
        <v>266</v>
      </c>
      <c r="C120" s="66"/>
      <c r="D120" s="66"/>
      <c r="E120" s="67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  <c r="P120" s="103">
        <f t="shared" si="24"/>
        <v>693.4906666666667</v>
      </c>
    </row>
    <row r="121" spans="1:16" s="28" customFormat="1" hidden="1" x14ac:dyDescent="0.25">
      <c r="A121" s="39" t="s">
        <v>358</v>
      </c>
      <c r="B121" s="40" t="s">
        <v>439</v>
      </c>
      <c r="C121" s="40"/>
      <c r="D121" s="39" t="s">
        <v>10</v>
      </c>
      <c r="E121" s="40" t="s">
        <v>35</v>
      </c>
      <c r="F121" s="39">
        <f>SUM(F122:F137)</f>
        <v>14</v>
      </c>
      <c r="G121" s="39"/>
      <c r="H121" s="39"/>
      <c r="I121" s="39"/>
      <c r="J121" s="39">
        <f t="shared" ref="J121:K121" si="26">SUM(J122:J127)</f>
        <v>0</v>
      </c>
      <c r="K121" s="39">
        <f t="shared" si="26"/>
        <v>0</v>
      </c>
      <c r="L121" s="39">
        <f>SUM(L122:L127)</f>
        <v>1</v>
      </c>
      <c r="M121" s="39">
        <f t="shared" ref="M121:N121" si="27">SUM(M122:M127)</f>
        <v>0</v>
      </c>
      <c r="N121" s="39">
        <f t="shared" si="27"/>
        <v>0</v>
      </c>
      <c r="O121" s="41">
        <f>SUM(O122:O144)</f>
        <v>40203.279999999999</v>
      </c>
      <c r="P121" s="103">
        <f t="shared" si="24"/>
        <v>10720.874666666667</v>
      </c>
    </row>
    <row r="122" spans="1:16" s="3" customFormat="1" hidden="1" x14ac:dyDescent="0.25">
      <c r="A122" s="20" t="s">
        <v>1</v>
      </c>
      <c r="B122" s="62" t="s">
        <v>194</v>
      </c>
      <c r="C122" s="63"/>
      <c r="D122" s="63"/>
      <c r="E122" s="64"/>
      <c r="F122" s="20"/>
      <c r="G122" s="20"/>
      <c r="H122" s="20"/>
      <c r="I122" s="20"/>
      <c r="J122" s="20"/>
      <c r="K122" s="20"/>
      <c r="L122" s="20"/>
      <c r="M122" s="20"/>
      <c r="N122" s="20"/>
      <c r="O122" s="21"/>
      <c r="P122" s="103">
        <f t="shared" si="24"/>
        <v>0</v>
      </c>
    </row>
    <row r="123" spans="1:16" s="3" customFormat="1" hidden="1" x14ac:dyDescent="0.25">
      <c r="A123" s="19" t="s">
        <v>10</v>
      </c>
      <c r="B123" s="73" t="s">
        <v>231</v>
      </c>
      <c r="C123" s="74"/>
      <c r="D123" s="74"/>
      <c r="E123" s="75"/>
      <c r="F123" s="20">
        <v>1</v>
      </c>
      <c r="G123" s="20"/>
      <c r="H123" s="20"/>
      <c r="I123" s="20"/>
      <c r="J123" s="20"/>
      <c r="K123" s="20"/>
      <c r="L123" s="20"/>
      <c r="M123" s="20"/>
      <c r="N123" s="20"/>
      <c r="O123" s="30">
        <v>2600.59</v>
      </c>
      <c r="P123" s="103">
        <f t="shared" si="24"/>
        <v>693.4906666666667</v>
      </c>
    </row>
    <row r="124" spans="1:16" s="3" customFormat="1" hidden="1" x14ac:dyDescent="0.25">
      <c r="A124" s="19" t="s">
        <v>10</v>
      </c>
      <c r="B124" s="65" t="s">
        <v>221</v>
      </c>
      <c r="C124" s="66"/>
      <c r="D124" s="66"/>
      <c r="E124" s="67"/>
      <c r="F124" s="20">
        <v>0</v>
      </c>
      <c r="G124" s="20"/>
      <c r="H124" s="20"/>
      <c r="I124" s="20"/>
      <c r="J124" s="20"/>
      <c r="K124" s="20"/>
      <c r="L124" s="20">
        <v>1</v>
      </c>
      <c r="M124" s="20"/>
      <c r="N124" s="20"/>
      <c r="O124" s="30">
        <v>3795.02</v>
      </c>
      <c r="P124" s="103">
        <f t="shared" si="24"/>
        <v>1012.0053333333333</v>
      </c>
    </row>
    <row r="125" spans="1:16" s="3" customFormat="1" hidden="1" x14ac:dyDescent="0.25">
      <c r="A125" s="19" t="s">
        <v>10</v>
      </c>
      <c r="B125" s="65" t="s">
        <v>222</v>
      </c>
      <c r="C125" s="66"/>
      <c r="D125" s="66"/>
      <c r="E125" s="67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  <c r="P125" s="103">
        <f t="shared" si="24"/>
        <v>693.4906666666667</v>
      </c>
    </row>
    <row r="126" spans="1:16" s="3" customFormat="1" hidden="1" x14ac:dyDescent="0.25">
      <c r="A126" s="19" t="s">
        <v>10</v>
      </c>
      <c r="B126" s="65" t="s">
        <v>223</v>
      </c>
      <c r="C126" s="66"/>
      <c r="D126" s="66"/>
      <c r="E126" s="67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  <c r="P126" s="103">
        <f t="shared" si="24"/>
        <v>693.4906666666667</v>
      </c>
    </row>
    <row r="127" spans="1:16" s="3" customFormat="1" hidden="1" x14ac:dyDescent="0.25">
      <c r="A127" s="19" t="s">
        <v>10</v>
      </c>
      <c r="B127" s="65" t="s">
        <v>232</v>
      </c>
      <c r="C127" s="66"/>
      <c r="D127" s="66"/>
      <c r="E127" s="67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  <c r="P127" s="103">
        <f t="shared" si="24"/>
        <v>693.4906666666667</v>
      </c>
    </row>
    <row r="128" spans="1:16" s="3" customFormat="1" hidden="1" x14ac:dyDescent="0.25">
      <c r="A128" s="19" t="s">
        <v>10</v>
      </c>
      <c r="B128" s="65" t="s">
        <v>224</v>
      </c>
      <c r="C128" s="66"/>
      <c r="D128" s="66"/>
      <c r="E128" s="67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  <c r="P128" s="103">
        <f t="shared" si="24"/>
        <v>693.4906666666667</v>
      </c>
    </row>
    <row r="129" spans="1:16" s="3" customFormat="1" hidden="1" x14ac:dyDescent="0.25">
      <c r="A129" s="19" t="s">
        <v>10</v>
      </c>
      <c r="B129" s="65" t="s">
        <v>225</v>
      </c>
      <c r="C129" s="66"/>
      <c r="D129" s="66"/>
      <c r="E129" s="67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  <c r="P129" s="103">
        <f t="shared" si="24"/>
        <v>693.4906666666667</v>
      </c>
    </row>
    <row r="130" spans="1:16" s="3" customFormat="1" hidden="1" x14ac:dyDescent="0.25">
      <c r="A130" s="19" t="s">
        <v>10</v>
      </c>
      <c r="B130" s="65" t="s">
        <v>226</v>
      </c>
      <c r="C130" s="66"/>
      <c r="D130" s="66"/>
      <c r="E130" s="67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  <c r="P130" s="103">
        <f t="shared" si="24"/>
        <v>693.4906666666667</v>
      </c>
    </row>
    <row r="131" spans="1:16" s="3" customFormat="1" hidden="1" x14ac:dyDescent="0.25">
      <c r="A131" s="19" t="s">
        <v>10</v>
      </c>
      <c r="B131" s="65" t="s">
        <v>227</v>
      </c>
      <c r="C131" s="66"/>
      <c r="D131" s="66"/>
      <c r="E131" s="67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  <c r="P131" s="103">
        <f t="shared" si="24"/>
        <v>693.4906666666667</v>
      </c>
    </row>
    <row r="132" spans="1:16" s="3" customFormat="1" hidden="1" x14ac:dyDescent="0.25">
      <c r="A132" s="19" t="s">
        <v>10</v>
      </c>
      <c r="B132" s="73" t="s">
        <v>229</v>
      </c>
      <c r="C132" s="74"/>
      <c r="D132" s="74"/>
      <c r="E132" s="75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  <c r="P132" s="103">
        <f t="shared" si="24"/>
        <v>693.4906666666667</v>
      </c>
    </row>
    <row r="133" spans="1:16" s="3" customFormat="1" hidden="1" x14ac:dyDescent="0.25">
      <c r="A133" s="19" t="s">
        <v>10</v>
      </c>
      <c r="B133" s="65" t="s">
        <v>228</v>
      </c>
      <c r="C133" s="66"/>
      <c r="D133" s="66"/>
      <c r="E133" s="67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  <c r="P133" s="103">
        <f t="shared" si="24"/>
        <v>693.4906666666667</v>
      </c>
    </row>
    <row r="134" spans="1:16" s="3" customFormat="1" hidden="1" x14ac:dyDescent="0.25">
      <c r="A134" s="19" t="s">
        <v>10</v>
      </c>
      <c r="B134" s="65" t="s">
        <v>230</v>
      </c>
      <c r="C134" s="66"/>
      <c r="D134" s="66"/>
      <c r="E134" s="67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  <c r="P134" s="103">
        <f t="shared" si="24"/>
        <v>693.4906666666667</v>
      </c>
    </row>
    <row r="135" spans="1:16" s="3" customFormat="1" hidden="1" x14ac:dyDescent="0.25">
      <c r="A135" s="19" t="s">
        <v>10</v>
      </c>
      <c r="B135" s="65" t="s">
        <v>218</v>
      </c>
      <c r="C135" s="66"/>
      <c r="D135" s="66"/>
      <c r="E135" s="67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  <c r="P135" s="103">
        <f t="shared" si="24"/>
        <v>693.4906666666667</v>
      </c>
    </row>
    <row r="136" spans="1:16" s="3" customFormat="1" hidden="1" x14ac:dyDescent="0.25">
      <c r="A136" s="19" t="s">
        <v>10</v>
      </c>
      <c r="B136" s="65" t="s">
        <v>220</v>
      </c>
      <c r="C136" s="66"/>
      <c r="D136" s="66"/>
      <c r="E136" s="67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  <c r="P136" s="103">
        <f t="shared" si="24"/>
        <v>693.4906666666667</v>
      </c>
    </row>
    <row r="137" spans="1:16" s="3" customFormat="1" hidden="1" x14ac:dyDescent="0.25">
      <c r="A137" s="19" t="s">
        <v>10</v>
      </c>
      <c r="B137" s="65" t="s">
        <v>219</v>
      </c>
      <c r="C137" s="66"/>
      <c r="D137" s="66"/>
      <c r="E137" s="67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  <c r="P137" s="103">
        <f t="shared" si="24"/>
        <v>693.4906666666667</v>
      </c>
    </row>
    <row r="138" spans="1:16" s="3" customFormat="1" hidden="1" x14ac:dyDescent="0.25">
      <c r="A138" s="19"/>
      <c r="B138" s="18" t="s">
        <v>36</v>
      </c>
      <c r="C138" s="18"/>
      <c r="D138" s="19" t="s">
        <v>10</v>
      </c>
      <c r="E138" s="18" t="s">
        <v>37</v>
      </c>
      <c r="F138" s="20"/>
      <c r="G138" s="20"/>
      <c r="H138" s="20"/>
      <c r="I138" s="20"/>
      <c r="J138" s="20" t="s">
        <v>12</v>
      </c>
      <c r="K138" s="20" t="s">
        <v>12</v>
      </c>
      <c r="L138" s="20" t="s">
        <v>12</v>
      </c>
      <c r="M138" s="20" t="s">
        <v>12</v>
      </c>
      <c r="N138" s="20" t="s">
        <v>12</v>
      </c>
      <c r="O138" s="21"/>
      <c r="P138" s="103">
        <f t="shared" si="24"/>
        <v>0</v>
      </c>
    </row>
    <row r="139" spans="1:16" s="3" customFormat="1" hidden="1" x14ac:dyDescent="0.25">
      <c r="A139" s="19"/>
      <c r="B139" s="18" t="s">
        <v>38</v>
      </c>
      <c r="C139" s="18"/>
      <c r="D139" s="19" t="s">
        <v>10</v>
      </c>
      <c r="E139" s="18" t="s">
        <v>39</v>
      </c>
      <c r="F139" s="20"/>
      <c r="G139" s="20"/>
      <c r="H139" s="20"/>
      <c r="I139" s="20"/>
      <c r="J139" s="20" t="s">
        <v>12</v>
      </c>
      <c r="K139" s="20" t="s">
        <v>12</v>
      </c>
      <c r="L139" s="20" t="s">
        <v>12</v>
      </c>
      <c r="M139" s="20" t="s">
        <v>12</v>
      </c>
      <c r="N139" s="20" t="s">
        <v>12</v>
      </c>
      <c r="O139" s="21"/>
      <c r="P139" s="103">
        <f t="shared" si="24"/>
        <v>0</v>
      </c>
    </row>
    <row r="140" spans="1:16" s="3" customFormat="1" hidden="1" x14ac:dyDescent="0.25">
      <c r="A140" s="19"/>
      <c r="B140" s="18" t="s">
        <v>40</v>
      </c>
      <c r="C140" s="18"/>
      <c r="D140" s="19" t="s">
        <v>10</v>
      </c>
      <c r="E140" s="18" t="s">
        <v>41</v>
      </c>
      <c r="F140" s="20"/>
      <c r="G140" s="20"/>
      <c r="H140" s="20"/>
      <c r="I140" s="20"/>
      <c r="J140" s="20" t="s">
        <v>12</v>
      </c>
      <c r="K140" s="20" t="s">
        <v>12</v>
      </c>
      <c r="L140" s="20" t="s">
        <v>12</v>
      </c>
      <c r="M140" s="20" t="s">
        <v>12</v>
      </c>
      <c r="N140" s="20" t="s">
        <v>12</v>
      </c>
      <c r="O140" s="21"/>
      <c r="P140" s="103">
        <f t="shared" si="24"/>
        <v>0</v>
      </c>
    </row>
    <row r="141" spans="1:16" s="3" customFormat="1" hidden="1" x14ac:dyDescent="0.25">
      <c r="A141" s="19"/>
      <c r="B141" s="18" t="s">
        <v>42</v>
      </c>
      <c r="C141" s="18"/>
      <c r="D141" s="19" t="s">
        <v>10</v>
      </c>
      <c r="E141" s="18" t="s">
        <v>43</v>
      </c>
      <c r="F141" s="20"/>
      <c r="G141" s="20"/>
      <c r="H141" s="20"/>
      <c r="I141" s="20"/>
      <c r="J141" s="20" t="s">
        <v>12</v>
      </c>
      <c r="K141" s="20" t="s">
        <v>12</v>
      </c>
      <c r="L141" s="20" t="s">
        <v>12</v>
      </c>
      <c r="M141" s="20" t="s">
        <v>12</v>
      </c>
      <c r="N141" s="20" t="s">
        <v>12</v>
      </c>
      <c r="O141" s="21"/>
      <c r="P141" s="103">
        <f t="shared" si="24"/>
        <v>0</v>
      </c>
    </row>
    <row r="142" spans="1:16" s="3" customFormat="1" hidden="1" x14ac:dyDescent="0.25">
      <c r="A142" s="19"/>
      <c r="B142" s="18" t="s">
        <v>44</v>
      </c>
      <c r="C142" s="18"/>
      <c r="D142" s="19" t="s">
        <v>10</v>
      </c>
      <c r="E142" s="18" t="s">
        <v>45</v>
      </c>
      <c r="F142" s="20"/>
      <c r="G142" s="20"/>
      <c r="H142" s="20"/>
      <c r="I142" s="20"/>
      <c r="J142" s="20" t="s">
        <v>12</v>
      </c>
      <c r="K142" s="20" t="s">
        <v>12</v>
      </c>
      <c r="L142" s="20" t="s">
        <v>12</v>
      </c>
      <c r="M142" s="20" t="s">
        <v>12</v>
      </c>
      <c r="N142" s="20" t="s">
        <v>12</v>
      </c>
      <c r="O142" s="21"/>
      <c r="P142" s="103">
        <f t="shared" si="24"/>
        <v>0</v>
      </c>
    </row>
    <row r="143" spans="1:16" s="3" customFormat="1" hidden="1" x14ac:dyDescent="0.25">
      <c r="A143" s="19"/>
      <c r="B143" s="18" t="s">
        <v>46</v>
      </c>
      <c r="C143" s="18"/>
      <c r="D143" s="19" t="s">
        <v>10</v>
      </c>
      <c r="E143" s="18" t="s">
        <v>47</v>
      </c>
      <c r="F143" s="20"/>
      <c r="G143" s="20"/>
      <c r="H143" s="20"/>
      <c r="I143" s="20"/>
      <c r="J143" s="20" t="s">
        <v>12</v>
      </c>
      <c r="K143" s="20" t="s">
        <v>12</v>
      </c>
      <c r="L143" s="20" t="s">
        <v>12</v>
      </c>
      <c r="M143" s="20" t="s">
        <v>12</v>
      </c>
      <c r="N143" s="20" t="s">
        <v>12</v>
      </c>
      <c r="O143" s="21"/>
      <c r="P143" s="103">
        <f t="shared" si="24"/>
        <v>0</v>
      </c>
    </row>
    <row r="144" spans="1:16" s="3" customFormat="1" hidden="1" x14ac:dyDescent="0.25">
      <c r="A144" s="19"/>
      <c r="B144" s="18" t="s">
        <v>48</v>
      </c>
      <c r="C144" s="18"/>
      <c r="D144" s="19" t="s">
        <v>10</v>
      </c>
      <c r="E144" s="18" t="s">
        <v>49</v>
      </c>
      <c r="F144" s="20"/>
      <c r="G144" s="20"/>
      <c r="H144" s="20"/>
      <c r="I144" s="20"/>
      <c r="J144" s="20" t="s">
        <v>12</v>
      </c>
      <c r="K144" s="20" t="s">
        <v>12</v>
      </c>
      <c r="L144" s="20" t="s">
        <v>12</v>
      </c>
      <c r="M144" s="20" t="s">
        <v>12</v>
      </c>
      <c r="N144" s="20" t="s">
        <v>12</v>
      </c>
      <c r="O144" s="21"/>
      <c r="P144" s="103">
        <f t="shared" si="24"/>
        <v>0</v>
      </c>
    </row>
    <row r="145" spans="1:16" s="28" customFormat="1" hidden="1" x14ac:dyDescent="0.25">
      <c r="A145" s="39" t="s">
        <v>359</v>
      </c>
      <c r="B145" s="40" t="s">
        <v>50</v>
      </c>
      <c r="C145" s="40"/>
      <c r="D145" s="39" t="s">
        <v>10</v>
      </c>
      <c r="E145" s="40" t="s">
        <v>51</v>
      </c>
      <c r="F145" s="39">
        <f>SUM(F146:F147)</f>
        <v>1</v>
      </c>
      <c r="G145" s="39"/>
      <c r="H145" s="39"/>
      <c r="I145" s="39"/>
      <c r="J145" s="39">
        <f t="shared" ref="J145:K145" si="28">SUM(J146:J151)</f>
        <v>0</v>
      </c>
      <c r="K145" s="39">
        <f t="shared" si="28"/>
        <v>0</v>
      </c>
      <c r="L145" s="39">
        <f>SUM(L146:L147)</f>
        <v>0</v>
      </c>
      <c r="M145" s="39">
        <f t="shared" ref="M145:N145" si="29">SUM(M146:M151)</f>
        <v>0</v>
      </c>
      <c r="N145" s="39">
        <f t="shared" si="29"/>
        <v>0</v>
      </c>
      <c r="O145" s="41">
        <f>SUM(O146:O147)</f>
        <v>2600.59</v>
      </c>
      <c r="P145" s="103">
        <f t="shared" si="24"/>
        <v>693.4906666666667</v>
      </c>
    </row>
    <row r="146" spans="1:16" s="3" customFormat="1" hidden="1" x14ac:dyDescent="0.25">
      <c r="A146" s="20" t="s">
        <v>1</v>
      </c>
      <c r="B146" s="62" t="s">
        <v>194</v>
      </c>
      <c r="C146" s="63"/>
      <c r="D146" s="63"/>
      <c r="E146" s="64"/>
      <c r="F146" s="20"/>
      <c r="G146" s="20"/>
      <c r="H146" s="20"/>
      <c r="I146" s="20"/>
      <c r="J146" s="20"/>
      <c r="K146" s="20"/>
      <c r="L146" s="20"/>
      <c r="M146" s="20"/>
      <c r="N146" s="20"/>
      <c r="O146" s="21"/>
      <c r="P146" s="103">
        <f t="shared" si="24"/>
        <v>0</v>
      </c>
    </row>
    <row r="147" spans="1:16" s="3" customFormat="1" hidden="1" x14ac:dyDescent="0.25">
      <c r="A147" s="19" t="s">
        <v>10</v>
      </c>
      <c r="B147" s="65" t="s">
        <v>261</v>
      </c>
      <c r="C147" s="66"/>
      <c r="D147" s="66"/>
      <c r="E147" s="6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  <c r="P147" s="103">
        <f t="shared" si="24"/>
        <v>693.4906666666667</v>
      </c>
    </row>
    <row r="148" spans="1:16" s="28" customFormat="1" hidden="1" x14ac:dyDescent="0.25">
      <c r="A148" s="39" t="s">
        <v>360</v>
      </c>
      <c r="B148" s="40" t="s">
        <v>52</v>
      </c>
      <c r="C148" s="40"/>
      <c r="D148" s="39" t="s">
        <v>10</v>
      </c>
      <c r="E148" s="40" t="s">
        <v>53</v>
      </c>
      <c r="F148" s="39">
        <f>SUM(F149:F151)</f>
        <v>1</v>
      </c>
      <c r="G148" s="39"/>
      <c r="H148" s="39"/>
      <c r="I148" s="39"/>
      <c r="J148" s="39">
        <f>SUM(J149:J154)</f>
        <v>0</v>
      </c>
      <c r="K148" s="39">
        <f>SUM(K149:K154)</f>
        <v>0</v>
      </c>
      <c r="L148" s="39">
        <f>SUM(L149:L151)</f>
        <v>0</v>
      </c>
      <c r="M148" s="39">
        <f>SUM(M149:M154)</f>
        <v>0</v>
      </c>
      <c r="N148" s="39">
        <f>SUM(N149:N154)</f>
        <v>0</v>
      </c>
      <c r="O148" s="41">
        <f>SUM(O149:O151)</f>
        <v>2600.59</v>
      </c>
      <c r="P148" s="103">
        <f t="shared" si="24"/>
        <v>693.4906666666667</v>
      </c>
    </row>
    <row r="149" spans="1:16" s="3" customFormat="1" hidden="1" x14ac:dyDescent="0.25">
      <c r="A149" s="20" t="s">
        <v>1</v>
      </c>
      <c r="B149" s="62" t="s">
        <v>194</v>
      </c>
      <c r="C149" s="63"/>
      <c r="D149" s="63"/>
      <c r="E149" s="64"/>
      <c r="F149" s="20"/>
      <c r="G149" s="20"/>
      <c r="H149" s="20"/>
      <c r="I149" s="20"/>
      <c r="J149" s="20"/>
      <c r="K149" s="20"/>
      <c r="L149" s="20"/>
      <c r="M149" s="20"/>
      <c r="N149" s="20"/>
      <c r="O149" s="21"/>
      <c r="P149" s="103">
        <f t="shared" si="24"/>
        <v>0</v>
      </c>
    </row>
    <row r="150" spans="1:16" s="3" customFormat="1" hidden="1" x14ac:dyDescent="0.25">
      <c r="A150" s="19" t="s">
        <v>10</v>
      </c>
      <c r="B150" s="65" t="s">
        <v>310</v>
      </c>
      <c r="C150" s="66"/>
      <c r="D150" s="66"/>
      <c r="E150" s="67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  <c r="P150" s="103">
        <f t="shared" si="24"/>
        <v>693.4906666666667</v>
      </c>
    </row>
    <row r="151" spans="1:16" s="3" customFormat="1" hidden="1" x14ac:dyDescent="0.25">
      <c r="A151" s="19"/>
      <c r="B151" s="31" t="s">
        <v>203</v>
      </c>
      <c r="C151" s="31"/>
      <c r="D151" s="31" t="s">
        <v>203</v>
      </c>
      <c r="E151" s="31" t="s">
        <v>203</v>
      </c>
      <c r="F151" s="20"/>
      <c r="G151" s="20"/>
      <c r="H151" s="20"/>
      <c r="I151" s="20"/>
      <c r="J151" s="20" t="s">
        <v>12</v>
      </c>
      <c r="K151" s="20" t="s">
        <v>12</v>
      </c>
      <c r="L151" s="20"/>
      <c r="M151" s="20" t="s">
        <v>12</v>
      </c>
      <c r="N151" s="20" t="s">
        <v>12</v>
      </c>
      <c r="O151" s="21"/>
      <c r="P151" s="103">
        <f t="shared" si="24"/>
        <v>0</v>
      </c>
    </row>
    <row r="152" spans="1:16" s="28" customFormat="1" hidden="1" x14ac:dyDescent="0.25">
      <c r="A152" s="39" t="s">
        <v>361</v>
      </c>
      <c r="B152" s="40" t="s">
        <v>54</v>
      </c>
      <c r="C152" s="40"/>
      <c r="D152" s="39" t="s">
        <v>13</v>
      </c>
      <c r="E152" s="40" t="s">
        <v>55</v>
      </c>
      <c r="F152" s="39">
        <f>SUM(F153:F168)</f>
        <v>14</v>
      </c>
      <c r="G152" s="39"/>
      <c r="H152" s="39"/>
      <c r="I152" s="39"/>
      <c r="J152" s="39">
        <f t="shared" ref="J152:K152" si="30">SUM(J153:J159)</f>
        <v>0</v>
      </c>
      <c r="K152" s="39">
        <f t="shared" si="30"/>
        <v>0</v>
      </c>
      <c r="L152" s="39">
        <f>SUM(L153:L168)</f>
        <v>1</v>
      </c>
      <c r="M152" s="39">
        <f t="shared" ref="M152:N152" si="31">SUM(M153:M159)</f>
        <v>0</v>
      </c>
      <c r="N152" s="39">
        <f t="shared" si="31"/>
        <v>0</v>
      </c>
      <c r="O152" s="41">
        <f>SUM(O153:O168)</f>
        <v>40842.379999999983</v>
      </c>
      <c r="P152" s="103">
        <f t="shared" si="24"/>
        <v>10891.301333333329</v>
      </c>
    </row>
    <row r="153" spans="1:16" s="28" customFormat="1" hidden="1" x14ac:dyDescent="0.25">
      <c r="A153" s="20" t="s">
        <v>1</v>
      </c>
      <c r="B153" s="62" t="s">
        <v>194</v>
      </c>
      <c r="C153" s="63"/>
      <c r="D153" s="63"/>
      <c r="E153" s="64"/>
      <c r="F153" s="20"/>
      <c r="G153" s="20"/>
      <c r="H153" s="20"/>
      <c r="I153" s="20"/>
      <c r="J153" s="20"/>
      <c r="K153" s="20"/>
      <c r="L153" s="20"/>
      <c r="M153" s="20"/>
      <c r="N153" s="20"/>
      <c r="O153" s="21"/>
      <c r="P153" s="103">
        <f t="shared" si="24"/>
        <v>0</v>
      </c>
    </row>
    <row r="154" spans="1:16" s="3" customFormat="1" hidden="1" x14ac:dyDescent="0.25">
      <c r="A154" s="19" t="s">
        <v>13</v>
      </c>
      <c r="B154" s="83" t="s">
        <v>315</v>
      </c>
      <c r="C154" s="84"/>
      <c r="D154" s="84"/>
      <c r="E154" s="85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2646.24</v>
      </c>
      <c r="P154" s="103">
        <f t="shared" si="24"/>
        <v>705.66399999999999</v>
      </c>
    </row>
    <row r="155" spans="1:16" s="3" customFormat="1" hidden="1" x14ac:dyDescent="0.25">
      <c r="A155" s="19" t="s">
        <v>13</v>
      </c>
      <c r="B155" s="65" t="s">
        <v>313</v>
      </c>
      <c r="C155" s="66"/>
      <c r="D155" s="66"/>
      <c r="E155" s="67"/>
      <c r="F155" s="20">
        <v>1</v>
      </c>
      <c r="G155" s="20"/>
      <c r="H155" s="20"/>
      <c r="I155" s="20"/>
      <c r="J155" s="20"/>
      <c r="K155" s="20"/>
      <c r="L155" s="20"/>
      <c r="M155" s="20"/>
      <c r="N155" s="20"/>
      <c r="O155" s="30">
        <v>2646.24</v>
      </c>
      <c r="P155" s="103">
        <f t="shared" si="24"/>
        <v>705.66399999999999</v>
      </c>
    </row>
    <row r="156" spans="1:16" s="3" customFormat="1" hidden="1" x14ac:dyDescent="0.25">
      <c r="A156" s="19" t="s">
        <v>13</v>
      </c>
      <c r="B156" s="65" t="s">
        <v>320</v>
      </c>
      <c r="C156" s="66"/>
      <c r="D156" s="66"/>
      <c r="E156" s="67"/>
      <c r="F156" s="20">
        <v>1</v>
      </c>
      <c r="G156" s="20"/>
      <c r="H156" s="20"/>
      <c r="I156" s="20"/>
      <c r="J156" s="20"/>
      <c r="K156" s="20"/>
      <c r="L156" s="20"/>
      <c r="M156" s="20"/>
      <c r="N156" s="20"/>
      <c r="O156" s="30">
        <v>2646.24</v>
      </c>
      <c r="P156" s="103">
        <f t="shared" si="24"/>
        <v>705.66399999999999</v>
      </c>
    </row>
    <row r="157" spans="1:16" s="3" customFormat="1" hidden="1" x14ac:dyDescent="0.25">
      <c r="A157" s="19" t="s">
        <v>13</v>
      </c>
      <c r="B157" s="65" t="s">
        <v>316</v>
      </c>
      <c r="C157" s="66"/>
      <c r="D157" s="66"/>
      <c r="E157" s="67"/>
      <c r="F157" s="20">
        <v>1</v>
      </c>
      <c r="G157" s="20"/>
      <c r="H157" s="20"/>
      <c r="I157" s="20"/>
      <c r="J157" s="20"/>
      <c r="K157" s="20"/>
      <c r="L157" s="20"/>
      <c r="M157" s="20"/>
      <c r="N157" s="20"/>
      <c r="O157" s="30">
        <v>2646.24</v>
      </c>
      <c r="P157" s="103">
        <f t="shared" si="24"/>
        <v>705.66399999999999</v>
      </c>
    </row>
    <row r="158" spans="1:16" s="3" customFormat="1" hidden="1" x14ac:dyDescent="0.25">
      <c r="A158" s="19" t="s">
        <v>13</v>
      </c>
      <c r="B158" s="65" t="s">
        <v>314</v>
      </c>
      <c r="C158" s="66"/>
      <c r="D158" s="66"/>
      <c r="E158" s="67"/>
      <c r="F158" s="20">
        <v>1</v>
      </c>
      <c r="G158" s="20"/>
      <c r="H158" s="20"/>
      <c r="I158" s="20"/>
      <c r="J158" s="20"/>
      <c r="K158" s="20"/>
      <c r="L158" s="20"/>
      <c r="M158" s="20"/>
      <c r="N158" s="20"/>
      <c r="O158" s="30">
        <v>2646.24</v>
      </c>
      <c r="P158" s="103">
        <f t="shared" si="24"/>
        <v>705.66399999999999</v>
      </c>
    </row>
    <row r="159" spans="1:16" s="3" customFormat="1" hidden="1" x14ac:dyDescent="0.25">
      <c r="A159" s="19" t="s">
        <v>13</v>
      </c>
      <c r="B159" s="65" t="s">
        <v>317</v>
      </c>
      <c r="C159" s="66"/>
      <c r="D159" s="66"/>
      <c r="E159" s="67"/>
      <c r="F159" s="20">
        <v>1</v>
      </c>
      <c r="G159" s="20"/>
      <c r="H159" s="20"/>
      <c r="I159" s="20"/>
      <c r="J159" s="20"/>
      <c r="K159" s="20"/>
      <c r="L159" s="20"/>
      <c r="M159" s="20"/>
      <c r="N159" s="20"/>
      <c r="O159" s="30">
        <v>2646.24</v>
      </c>
      <c r="P159" s="103">
        <f t="shared" si="24"/>
        <v>705.66399999999999</v>
      </c>
    </row>
    <row r="160" spans="1:16" s="3" customFormat="1" hidden="1" x14ac:dyDescent="0.25">
      <c r="A160" s="19" t="s">
        <v>13</v>
      </c>
      <c r="B160" s="65" t="s">
        <v>312</v>
      </c>
      <c r="C160" s="66"/>
      <c r="D160" s="66"/>
      <c r="E160" s="67"/>
      <c r="F160" s="20">
        <v>1</v>
      </c>
      <c r="G160" s="20"/>
      <c r="H160" s="20"/>
      <c r="I160" s="20"/>
      <c r="J160" s="20"/>
      <c r="K160" s="20"/>
      <c r="L160" s="20"/>
      <c r="M160" s="20"/>
      <c r="N160" s="20"/>
      <c r="O160" s="30">
        <v>2646.24</v>
      </c>
      <c r="P160" s="103">
        <f t="shared" si="24"/>
        <v>705.66399999999999</v>
      </c>
    </row>
    <row r="161" spans="1:16" s="3" customFormat="1" hidden="1" x14ac:dyDescent="0.25">
      <c r="A161" s="19" t="s">
        <v>13</v>
      </c>
      <c r="B161" s="65" t="s">
        <v>319</v>
      </c>
      <c r="C161" s="66"/>
      <c r="D161" s="66"/>
      <c r="E161" s="67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2646.24</v>
      </c>
      <c r="P161" s="103">
        <f t="shared" si="24"/>
        <v>705.66399999999999</v>
      </c>
    </row>
    <row r="162" spans="1:16" s="3" customFormat="1" hidden="1" x14ac:dyDescent="0.25">
      <c r="A162" s="19" t="s">
        <v>13</v>
      </c>
      <c r="B162" s="65" t="s">
        <v>410</v>
      </c>
      <c r="C162" s="66"/>
      <c r="D162" s="66"/>
      <c r="E162" s="67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2646.24</v>
      </c>
      <c r="P162" s="103">
        <f t="shared" si="24"/>
        <v>705.66399999999999</v>
      </c>
    </row>
    <row r="163" spans="1:16" s="3" customFormat="1" hidden="1" x14ac:dyDescent="0.25">
      <c r="A163" s="19" t="s">
        <v>13</v>
      </c>
      <c r="B163" s="65" t="s">
        <v>413</v>
      </c>
      <c r="C163" s="66"/>
      <c r="D163" s="66"/>
      <c r="E163" s="67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2646.24</v>
      </c>
      <c r="P163" s="103">
        <f t="shared" si="24"/>
        <v>705.66399999999999</v>
      </c>
    </row>
    <row r="164" spans="1:16" s="3" customFormat="1" hidden="1" x14ac:dyDescent="0.25">
      <c r="A164" s="19" t="s">
        <v>13</v>
      </c>
      <c r="B164" s="65" t="s">
        <v>411</v>
      </c>
      <c r="C164" s="66"/>
      <c r="D164" s="66"/>
      <c r="E164" s="67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2646.24</v>
      </c>
      <c r="P164" s="103">
        <f t="shared" si="24"/>
        <v>705.66399999999999</v>
      </c>
    </row>
    <row r="165" spans="1:16" s="3" customFormat="1" hidden="1" x14ac:dyDescent="0.25">
      <c r="A165" s="19" t="s">
        <v>13</v>
      </c>
      <c r="B165" s="65" t="s">
        <v>321</v>
      </c>
      <c r="C165" s="66"/>
      <c r="D165" s="66"/>
      <c r="E165" s="67"/>
      <c r="F165" s="20">
        <v>0</v>
      </c>
      <c r="G165" s="20"/>
      <c r="H165" s="20"/>
      <c r="I165" s="20"/>
      <c r="J165" s="20"/>
      <c r="K165" s="20"/>
      <c r="L165" s="20">
        <v>1</v>
      </c>
      <c r="M165" s="20"/>
      <c r="N165" s="20"/>
      <c r="O165" s="30">
        <v>3795.02</v>
      </c>
      <c r="P165" s="103">
        <f t="shared" si="24"/>
        <v>1012.0053333333333</v>
      </c>
    </row>
    <row r="166" spans="1:16" s="3" customFormat="1" hidden="1" x14ac:dyDescent="0.25">
      <c r="A166" s="19" t="s">
        <v>13</v>
      </c>
      <c r="B166" s="65" t="s">
        <v>322</v>
      </c>
      <c r="C166" s="66"/>
      <c r="D166" s="66"/>
      <c r="E166" s="67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2646.24</v>
      </c>
      <c r="P166" s="103">
        <f t="shared" si="24"/>
        <v>705.66399999999999</v>
      </c>
    </row>
    <row r="167" spans="1:16" s="3" customFormat="1" hidden="1" x14ac:dyDescent="0.25">
      <c r="A167" s="19" t="s">
        <v>13</v>
      </c>
      <c r="B167" s="65" t="s">
        <v>412</v>
      </c>
      <c r="C167" s="66"/>
      <c r="D167" s="66"/>
      <c r="E167" s="67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2646.24</v>
      </c>
      <c r="P167" s="103">
        <f t="shared" si="24"/>
        <v>705.66399999999999</v>
      </c>
    </row>
    <row r="168" spans="1:16" s="3" customFormat="1" hidden="1" x14ac:dyDescent="0.25">
      <c r="A168" s="19" t="s">
        <v>13</v>
      </c>
      <c r="B168" s="65" t="s">
        <v>318</v>
      </c>
      <c r="C168" s="66"/>
      <c r="D168" s="66"/>
      <c r="E168" s="67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  <c r="P168" s="103">
        <f t="shared" si="24"/>
        <v>705.66399999999999</v>
      </c>
    </row>
    <row r="169" spans="1:16" s="28" customFormat="1" hidden="1" x14ac:dyDescent="0.25">
      <c r="A169" s="39" t="s">
        <v>362</v>
      </c>
      <c r="B169" s="40" t="s">
        <v>56</v>
      </c>
      <c r="C169" s="40"/>
      <c r="D169" s="39" t="s">
        <v>13</v>
      </c>
      <c r="E169" s="40" t="s">
        <v>57</v>
      </c>
      <c r="F169" s="39">
        <f>SUM(F170:F190)</f>
        <v>19</v>
      </c>
      <c r="G169" s="39"/>
      <c r="H169" s="39"/>
      <c r="I169" s="39"/>
      <c r="J169" s="39">
        <f t="shared" ref="J169:K169" si="32">SUM(J170:J175)</f>
        <v>0</v>
      </c>
      <c r="K169" s="39">
        <f t="shared" si="32"/>
        <v>0</v>
      </c>
      <c r="L169" s="39">
        <f>SUM(L170:L190)</f>
        <v>1</v>
      </c>
      <c r="M169" s="39">
        <f t="shared" ref="M169:N169" si="33">SUM(M170:M175)</f>
        <v>0</v>
      </c>
      <c r="N169" s="39">
        <f t="shared" si="33"/>
        <v>0</v>
      </c>
      <c r="O169" s="41">
        <f>SUM(O170:O190)</f>
        <v>54073.579999999973</v>
      </c>
      <c r="P169" s="103">
        <f t="shared" si="24"/>
        <v>14419.621333333325</v>
      </c>
    </row>
    <row r="170" spans="1:16" s="28" customFormat="1" hidden="1" x14ac:dyDescent="0.25">
      <c r="A170" s="20" t="s">
        <v>1</v>
      </c>
      <c r="B170" s="62" t="s">
        <v>194</v>
      </c>
      <c r="C170" s="63"/>
      <c r="D170" s="63"/>
      <c r="E170" s="64"/>
      <c r="F170" s="20"/>
      <c r="G170" s="20"/>
      <c r="H170" s="20"/>
      <c r="I170" s="20"/>
      <c r="J170" s="20"/>
      <c r="K170" s="20"/>
      <c r="L170" s="20"/>
      <c r="M170" s="20"/>
      <c r="N170" s="20"/>
      <c r="O170" s="21"/>
      <c r="P170" s="103">
        <f t="shared" si="24"/>
        <v>0</v>
      </c>
    </row>
    <row r="171" spans="1:16" s="3" customFormat="1" hidden="1" x14ac:dyDescent="0.25">
      <c r="A171" s="19" t="s">
        <v>13</v>
      </c>
      <c r="B171" s="65" t="s">
        <v>323</v>
      </c>
      <c r="C171" s="66"/>
      <c r="D171" s="66"/>
      <c r="E171" s="67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  <c r="P171" s="103">
        <f t="shared" si="24"/>
        <v>705.66399999999999</v>
      </c>
    </row>
    <row r="172" spans="1:16" s="3" customFormat="1" hidden="1" x14ac:dyDescent="0.25">
      <c r="A172" s="19" t="s">
        <v>13</v>
      </c>
      <c r="B172" s="65" t="s">
        <v>324</v>
      </c>
      <c r="C172" s="66"/>
      <c r="D172" s="66"/>
      <c r="E172" s="67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  <c r="P172" s="103">
        <f t="shared" si="24"/>
        <v>705.66399999999999</v>
      </c>
    </row>
    <row r="173" spans="1:16" s="3" customFormat="1" hidden="1" x14ac:dyDescent="0.25">
      <c r="A173" s="19" t="s">
        <v>13</v>
      </c>
      <c r="B173" s="65" t="s">
        <v>325</v>
      </c>
      <c r="C173" s="66"/>
      <c r="D173" s="66"/>
      <c r="E173" s="67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  <c r="P173" s="103">
        <f t="shared" si="24"/>
        <v>705.66399999999999</v>
      </c>
    </row>
    <row r="174" spans="1:16" s="3" customFormat="1" hidden="1" x14ac:dyDescent="0.25">
      <c r="A174" s="19" t="s">
        <v>13</v>
      </c>
      <c r="B174" s="65" t="s">
        <v>326</v>
      </c>
      <c r="C174" s="66"/>
      <c r="D174" s="66"/>
      <c r="E174" s="67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  <c r="P174" s="103">
        <f t="shared" si="24"/>
        <v>705.66399999999999</v>
      </c>
    </row>
    <row r="175" spans="1:16" s="3" customFormat="1" hidden="1" x14ac:dyDescent="0.25">
      <c r="A175" s="19" t="s">
        <v>13</v>
      </c>
      <c r="B175" s="65" t="s">
        <v>327</v>
      </c>
      <c r="C175" s="66"/>
      <c r="D175" s="66"/>
      <c r="E175" s="67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  <c r="P175" s="103">
        <f t="shared" ref="P175:P238" si="34">O175/30*8</f>
        <v>705.66399999999999</v>
      </c>
    </row>
    <row r="176" spans="1:16" s="3" customFormat="1" hidden="1" x14ac:dyDescent="0.25">
      <c r="A176" s="19" t="s">
        <v>13</v>
      </c>
      <c r="B176" s="65" t="s">
        <v>328</v>
      </c>
      <c r="C176" s="66"/>
      <c r="D176" s="66"/>
      <c r="E176" s="67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  <c r="P176" s="103">
        <f t="shared" si="34"/>
        <v>705.66399999999999</v>
      </c>
    </row>
    <row r="177" spans="1:16" s="3" customFormat="1" hidden="1" x14ac:dyDescent="0.25">
      <c r="A177" s="19" t="s">
        <v>13</v>
      </c>
      <c r="B177" s="65" t="s">
        <v>329</v>
      </c>
      <c r="C177" s="66"/>
      <c r="D177" s="66"/>
      <c r="E177" s="67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  <c r="P177" s="103">
        <f t="shared" si="34"/>
        <v>705.66399999999999</v>
      </c>
    </row>
    <row r="178" spans="1:16" s="3" customFormat="1" hidden="1" x14ac:dyDescent="0.25">
      <c r="A178" s="19" t="s">
        <v>13</v>
      </c>
      <c r="B178" s="65" t="s">
        <v>330</v>
      </c>
      <c r="C178" s="66"/>
      <c r="D178" s="66"/>
      <c r="E178" s="67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  <c r="P178" s="103">
        <f t="shared" si="34"/>
        <v>705.66399999999999</v>
      </c>
    </row>
    <row r="179" spans="1:16" s="3" customFormat="1" hidden="1" x14ac:dyDescent="0.25">
      <c r="A179" s="19" t="s">
        <v>13</v>
      </c>
      <c r="B179" s="65" t="s">
        <v>331</v>
      </c>
      <c r="C179" s="66"/>
      <c r="D179" s="66"/>
      <c r="E179" s="67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  <c r="P179" s="103">
        <f t="shared" si="34"/>
        <v>705.66399999999999</v>
      </c>
    </row>
    <row r="180" spans="1:16" s="3" customFormat="1" hidden="1" x14ac:dyDescent="0.25">
      <c r="A180" s="19" t="s">
        <v>13</v>
      </c>
      <c r="B180" s="65" t="s">
        <v>332</v>
      </c>
      <c r="C180" s="66"/>
      <c r="D180" s="66"/>
      <c r="E180" s="67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  <c r="P180" s="103">
        <f t="shared" si="34"/>
        <v>705.66399999999999</v>
      </c>
    </row>
    <row r="181" spans="1:16" s="3" customFormat="1" hidden="1" x14ac:dyDescent="0.25">
      <c r="A181" s="19" t="s">
        <v>13</v>
      </c>
      <c r="B181" s="65" t="s">
        <v>333</v>
      </c>
      <c r="C181" s="66"/>
      <c r="D181" s="66"/>
      <c r="E181" s="67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  <c r="P181" s="103">
        <f t="shared" si="34"/>
        <v>705.66399999999999</v>
      </c>
    </row>
    <row r="182" spans="1:16" s="3" customFormat="1" hidden="1" x14ac:dyDescent="0.25">
      <c r="A182" s="19" t="s">
        <v>13</v>
      </c>
      <c r="B182" s="65" t="s">
        <v>334</v>
      </c>
      <c r="C182" s="66"/>
      <c r="D182" s="66"/>
      <c r="E182" s="67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  <c r="P182" s="103">
        <f t="shared" si="34"/>
        <v>705.66399999999999</v>
      </c>
    </row>
    <row r="183" spans="1:16" s="3" customFormat="1" hidden="1" x14ac:dyDescent="0.25">
      <c r="A183" s="19" t="s">
        <v>13</v>
      </c>
      <c r="B183" s="65" t="s">
        <v>335</v>
      </c>
      <c r="C183" s="66"/>
      <c r="D183" s="66"/>
      <c r="E183" s="67"/>
      <c r="F183" s="20">
        <v>0</v>
      </c>
      <c r="G183" s="20"/>
      <c r="H183" s="20"/>
      <c r="I183" s="20"/>
      <c r="J183" s="20"/>
      <c r="K183" s="20"/>
      <c r="L183" s="20">
        <v>1</v>
      </c>
      <c r="M183" s="20"/>
      <c r="N183" s="20"/>
      <c r="O183" s="30">
        <v>3795.02</v>
      </c>
      <c r="P183" s="103">
        <f t="shared" si="34"/>
        <v>1012.0053333333333</v>
      </c>
    </row>
    <row r="184" spans="1:16" s="3" customFormat="1" hidden="1" x14ac:dyDescent="0.25">
      <c r="A184" s="19" t="s">
        <v>13</v>
      </c>
      <c r="B184" s="65" t="s">
        <v>336</v>
      </c>
      <c r="C184" s="66"/>
      <c r="D184" s="66"/>
      <c r="E184" s="67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  <c r="P184" s="103">
        <f t="shared" si="34"/>
        <v>705.66399999999999</v>
      </c>
    </row>
    <row r="185" spans="1:16" s="3" customFormat="1" hidden="1" x14ac:dyDescent="0.25">
      <c r="A185" s="19" t="s">
        <v>13</v>
      </c>
      <c r="B185" s="65" t="s">
        <v>337</v>
      </c>
      <c r="C185" s="66"/>
      <c r="D185" s="66"/>
      <c r="E185" s="67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  <c r="P185" s="103">
        <f t="shared" si="34"/>
        <v>705.66399999999999</v>
      </c>
    </row>
    <row r="186" spans="1:16" s="3" customFormat="1" hidden="1" x14ac:dyDescent="0.25">
      <c r="A186" s="19" t="s">
        <v>13</v>
      </c>
      <c r="B186" s="65" t="s">
        <v>338</v>
      </c>
      <c r="C186" s="66"/>
      <c r="D186" s="66"/>
      <c r="E186" s="67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  <c r="P186" s="103">
        <f t="shared" si="34"/>
        <v>705.66399999999999</v>
      </c>
    </row>
    <row r="187" spans="1:16" s="3" customFormat="1" hidden="1" x14ac:dyDescent="0.25">
      <c r="A187" s="19" t="s">
        <v>13</v>
      </c>
      <c r="B187" s="65" t="s">
        <v>339</v>
      </c>
      <c r="C187" s="66"/>
      <c r="D187" s="66"/>
      <c r="E187" s="67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  <c r="P187" s="103">
        <f t="shared" si="34"/>
        <v>705.66399999999999</v>
      </c>
    </row>
    <row r="188" spans="1:16" s="3" customFormat="1" hidden="1" x14ac:dyDescent="0.25">
      <c r="A188" s="19" t="s">
        <v>13</v>
      </c>
      <c r="B188" s="65" t="s">
        <v>340</v>
      </c>
      <c r="C188" s="66"/>
      <c r="D188" s="66"/>
      <c r="E188" s="67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  <c r="P188" s="103">
        <f t="shared" si="34"/>
        <v>705.66399999999999</v>
      </c>
    </row>
    <row r="189" spans="1:16" s="3" customFormat="1" hidden="1" x14ac:dyDescent="0.25">
      <c r="A189" s="19" t="s">
        <v>13</v>
      </c>
      <c r="B189" s="65" t="s">
        <v>341</v>
      </c>
      <c r="C189" s="66"/>
      <c r="D189" s="66"/>
      <c r="E189" s="67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  <c r="P189" s="103">
        <f t="shared" si="34"/>
        <v>705.66399999999999</v>
      </c>
    </row>
    <row r="190" spans="1:16" s="3" customFormat="1" hidden="1" x14ac:dyDescent="0.25">
      <c r="A190" s="19" t="s">
        <v>13</v>
      </c>
      <c r="B190" s="70" t="s">
        <v>342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  <c r="P190" s="103">
        <f t="shared" si="34"/>
        <v>705.66399999999999</v>
      </c>
    </row>
    <row r="191" spans="1:16" s="28" customFormat="1" hidden="1" x14ac:dyDescent="0.25">
      <c r="A191" s="39" t="s">
        <v>363</v>
      </c>
      <c r="B191" s="40" t="s">
        <v>58</v>
      </c>
      <c r="C191" s="40"/>
      <c r="D191" s="39" t="s">
        <v>10</v>
      </c>
      <c r="E191" s="40" t="s">
        <v>59</v>
      </c>
      <c r="F191" s="39">
        <f>SUM(F192:F193)</f>
        <v>1</v>
      </c>
      <c r="G191" s="39"/>
      <c r="H191" s="39"/>
      <c r="I191" s="39"/>
      <c r="J191" s="39">
        <f t="shared" ref="J191:N191" si="35">SUM(J192:J197)</f>
        <v>0</v>
      </c>
      <c r="K191" s="39">
        <f t="shared" si="35"/>
        <v>0</v>
      </c>
      <c r="L191" s="39">
        <f t="shared" si="35"/>
        <v>0</v>
      </c>
      <c r="M191" s="39">
        <f t="shared" si="35"/>
        <v>0</v>
      </c>
      <c r="N191" s="39">
        <f t="shared" si="35"/>
        <v>0</v>
      </c>
      <c r="O191" s="41">
        <f>SUM(O192:O193)</f>
        <v>2600.59</v>
      </c>
      <c r="P191" s="103">
        <f t="shared" si="34"/>
        <v>693.4906666666667</v>
      </c>
    </row>
    <row r="192" spans="1:16" s="3" customFormat="1" hidden="1" x14ac:dyDescent="0.25">
      <c r="A192" s="20" t="s">
        <v>1</v>
      </c>
      <c r="B192" s="62" t="s">
        <v>194</v>
      </c>
      <c r="C192" s="63"/>
      <c r="D192" s="63"/>
      <c r="E192" s="64"/>
      <c r="F192" s="20"/>
      <c r="G192" s="20"/>
      <c r="H192" s="20"/>
      <c r="I192" s="20"/>
      <c r="J192" s="20"/>
      <c r="K192" s="20"/>
      <c r="L192" s="20"/>
      <c r="M192" s="20"/>
      <c r="N192" s="20"/>
      <c r="O192" s="21"/>
      <c r="P192" s="103">
        <f t="shared" si="34"/>
        <v>0</v>
      </c>
    </row>
    <row r="193" spans="1:16" s="3" customFormat="1" hidden="1" x14ac:dyDescent="0.25">
      <c r="A193" s="19" t="s">
        <v>10</v>
      </c>
      <c r="B193" s="65" t="s">
        <v>238</v>
      </c>
      <c r="C193" s="66"/>
      <c r="D193" s="66"/>
      <c r="E193" s="67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2600.59</v>
      </c>
      <c r="P193" s="103">
        <f t="shared" si="34"/>
        <v>693.4906666666667</v>
      </c>
    </row>
    <row r="194" spans="1:16" s="28" customFormat="1" hidden="1" x14ac:dyDescent="0.25">
      <c r="A194" s="39" t="s">
        <v>364</v>
      </c>
      <c r="B194" s="40" t="s">
        <v>60</v>
      </c>
      <c r="C194" s="40"/>
      <c r="D194" s="39" t="s">
        <v>10</v>
      </c>
      <c r="E194" s="40" t="s">
        <v>61</v>
      </c>
      <c r="F194" s="39">
        <f>SUM(F195:F199)</f>
        <v>1</v>
      </c>
      <c r="G194" s="39"/>
      <c r="H194" s="39"/>
      <c r="I194" s="39"/>
      <c r="J194" s="39">
        <f t="shared" ref="J194:N194" si="36">SUM(J195:J200)</f>
        <v>0</v>
      </c>
      <c r="K194" s="39">
        <f t="shared" si="36"/>
        <v>0</v>
      </c>
      <c r="L194" s="39">
        <f t="shared" si="36"/>
        <v>0</v>
      </c>
      <c r="M194" s="39">
        <f t="shared" si="36"/>
        <v>0</v>
      </c>
      <c r="N194" s="39">
        <f t="shared" si="36"/>
        <v>0</v>
      </c>
      <c r="O194" s="41">
        <f>SUM(O195:O199)</f>
        <v>2600.59</v>
      </c>
      <c r="P194" s="103">
        <f t="shared" si="34"/>
        <v>693.4906666666667</v>
      </c>
    </row>
    <row r="195" spans="1:16" s="3" customFormat="1" hidden="1" x14ac:dyDescent="0.25">
      <c r="A195" s="20" t="s">
        <v>1</v>
      </c>
      <c r="B195" s="62" t="s">
        <v>194</v>
      </c>
      <c r="C195" s="63"/>
      <c r="D195" s="63"/>
      <c r="E195" s="64"/>
      <c r="F195" s="20"/>
      <c r="G195" s="20"/>
      <c r="H195" s="20"/>
      <c r="I195" s="20"/>
      <c r="J195" s="20"/>
      <c r="K195" s="20"/>
      <c r="L195" s="20"/>
      <c r="M195" s="20"/>
      <c r="N195" s="20"/>
      <c r="O195" s="21"/>
      <c r="P195" s="103">
        <f t="shared" si="34"/>
        <v>0</v>
      </c>
    </row>
    <row r="196" spans="1:16" s="3" customFormat="1" hidden="1" x14ac:dyDescent="0.25">
      <c r="A196" s="19" t="s">
        <v>10</v>
      </c>
      <c r="B196" s="65" t="s">
        <v>207</v>
      </c>
      <c r="C196" s="66"/>
      <c r="D196" s="66"/>
      <c r="E196" s="67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2600.59</v>
      </c>
      <c r="P196" s="103">
        <f t="shared" si="34"/>
        <v>693.4906666666667</v>
      </c>
    </row>
    <row r="197" spans="1:16" s="3" customFormat="1" hidden="1" x14ac:dyDescent="0.25">
      <c r="A197" s="19"/>
      <c r="B197" s="18" t="s">
        <v>62</v>
      </c>
      <c r="C197" s="18"/>
      <c r="D197" s="19" t="s">
        <v>10</v>
      </c>
      <c r="E197" s="18" t="s">
        <v>63</v>
      </c>
      <c r="F197" s="20"/>
      <c r="G197" s="20"/>
      <c r="H197" s="20"/>
      <c r="I197" s="20"/>
      <c r="J197" s="20" t="s">
        <v>12</v>
      </c>
      <c r="K197" s="20" t="s">
        <v>12</v>
      </c>
      <c r="L197" s="20" t="s">
        <v>12</v>
      </c>
      <c r="M197" s="20" t="s">
        <v>12</v>
      </c>
      <c r="N197" s="20" t="s">
        <v>12</v>
      </c>
      <c r="O197" s="21"/>
      <c r="P197" s="103">
        <f t="shared" si="34"/>
        <v>0</v>
      </c>
    </row>
    <row r="198" spans="1:16" s="3" customFormat="1" hidden="1" x14ac:dyDescent="0.25">
      <c r="A198" s="19"/>
      <c r="B198" s="18" t="s">
        <v>64</v>
      </c>
      <c r="C198" s="18"/>
      <c r="D198" s="19" t="s">
        <v>10</v>
      </c>
      <c r="E198" s="18" t="s">
        <v>65</v>
      </c>
      <c r="F198" s="20"/>
      <c r="G198" s="20"/>
      <c r="H198" s="20"/>
      <c r="I198" s="20"/>
      <c r="J198" s="20" t="s">
        <v>12</v>
      </c>
      <c r="K198" s="20" t="s">
        <v>12</v>
      </c>
      <c r="L198" s="20" t="s">
        <v>12</v>
      </c>
      <c r="M198" s="20" t="s">
        <v>12</v>
      </c>
      <c r="N198" s="20" t="s">
        <v>12</v>
      </c>
      <c r="O198" s="21"/>
      <c r="P198" s="103">
        <f t="shared" si="34"/>
        <v>0</v>
      </c>
    </row>
    <row r="199" spans="1:16" s="3" customFormat="1" ht="24" hidden="1" x14ac:dyDescent="0.25">
      <c r="A199" s="19"/>
      <c r="B199" s="18" t="s">
        <v>66</v>
      </c>
      <c r="C199" s="18"/>
      <c r="D199" s="19" t="s">
        <v>10</v>
      </c>
      <c r="E199" s="18" t="s">
        <v>67</v>
      </c>
      <c r="F199" s="20"/>
      <c r="G199" s="20"/>
      <c r="H199" s="20"/>
      <c r="I199" s="20"/>
      <c r="J199" s="20" t="s">
        <v>12</v>
      </c>
      <c r="K199" s="20" t="s">
        <v>12</v>
      </c>
      <c r="L199" s="20" t="s">
        <v>12</v>
      </c>
      <c r="M199" s="20" t="s">
        <v>12</v>
      </c>
      <c r="N199" s="20" t="s">
        <v>12</v>
      </c>
      <c r="O199" s="21"/>
      <c r="P199" s="103">
        <f t="shared" si="34"/>
        <v>0</v>
      </c>
    </row>
    <row r="200" spans="1:16" s="3" customFormat="1" hidden="1" x14ac:dyDescent="0.25">
      <c r="A200" s="19"/>
      <c r="B200" s="18" t="s">
        <v>68</v>
      </c>
      <c r="C200" s="18"/>
      <c r="D200" s="19" t="s">
        <v>10</v>
      </c>
      <c r="E200" s="18" t="s">
        <v>69</v>
      </c>
      <c r="F200" s="20"/>
      <c r="G200" s="20"/>
      <c r="H200" s="20"/>
      <c r="I200" s="20"/>
      <c r="J200" s="20" t="s">
        <v>12</v>
      </c>
      <c r="K200" s="20" t="s">
        <v>12</v>
      </c>
      <c r="L200" s="20" t="s">
        <v>12</v>
      </c>
      <c r="M200" s="20" t="s">
        <v>12</v>
      </c>
      <c r="N200" s="20" t="s">
        <v>12</v>
      </c>
      <c r="O200" s="21"/>
      <c r="P200" s="103">
        <f t="shared" si="34"/>
        <v>0</v>
      </c>
    </row>
    <row r="201" spans="1:16" s="28" customFormat="1" ht="24" hidden="1" x14ac:dyDescent="0.25">
      <c r="A201" s="39" t="s">
        <v>365</v>
      </c>
      <c r="B201" s="40" t="s">
        <v>70</v>
      </c>
      <c r="C201" s="40"/>
      <c r="D201" s="39" t="s">
        <v>10</v>
      </c>
      <c r="E201" s="40" t="s">
        <v>366</v>
      </c>
      <c r="F201" s="39">
        <f>SUM(F202:F206)</f>
        <v>1</v>
      </c>
      <c r="G201" s="39"/>
      <c r="H201" s="39"/>
      <c r="I201" s="39"/>
      <c r="J201" s="39">
        <f t="shared" ref="J201:N201" si="37">SUM(J202:J207)</f>
        <v>0</v>
      </c>
      <c r="K201" s="39">
        <f t="shared" si="37"/>
        <v>0</v>
      </c>
      <c r="L201" s="39">
        <f t="shared" si="37"/>
        <v>0</v>
      </c>
      <c r="M201" s="39">
        <f t="shared" si="37"/>
        <v>0</v>
      </c>
      <c r="N201" s="39">
        <f t="shared" si="37"/>
        <v>0</v>
      </c>
      <c r="O201" s="41">
        <f>SUM(O202:O206)</f>
        <v>2600.59</v>
      </c>
      <c r="P201" s="103">
        <f t="shared" si="34"/>
        <v>693.4906666666667</v>
      </c>
    </row>
    <row r="202" spans="1:16" s="3" customFormat="1" hidden="1" x14ac:dyDescent="0.25">
      <c r="A202" s="20" t="s">
        <v>1</v>
      </c>
      <c r="B202" s="62" t="s">
        <v>194</v>
      </c>
      <c r="C202" s="63"/>
      <c r="D202" s="63"/>
      <c r="E202" s="64"/>
      <c r="F202" s="20"/>
      <c r="G202" s="20"/>
      <c r="H202" s="20"/>
      <c r="I202" s="20"/>
      <c r="J202" s="20"/>
      <c r="K202" s="20"/>
      <c r="L202" s="20"/>
      <c r="M202" s="20"/>
      <c r="N202" s="20"/>
      <c r="O202" s="21"/>
      <c r="P202" s="103">
        <f t="shared" si="34"/>
        <v>0</v>
      </c>
    </row>
    <row r="203" spans="1:16" s="3" customFormat="1" hidden="1" x14ac:dyDescent="0.25">
      <c r="A203" s="19" t="s">
        <v>10</v>
      </c>
      <c r="B203" s="65" t="s">
        <v>255</v>
      </c>
      <c r="C203" s="66"/>
      <c r="D203" s="66"/>
      <c r="E203" s="67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2600.59</v>
      </c>
      <c r="P203" s="103">
        <f t="shared" si="34"/>
        <v>693.4906666666667</v>
      </c>
    </row>
    <row r="204" spans="1:16" s="3" customFormat="1" hidden="1" x14ac:dyDescent="0.25">
      <c r="A204" s="19"/>
      <c r="B204" s="18" t="s">
        <v>71</v>
      </c>
      <c r="C204" s="18"/>
      <c r="D204" s="19" t="s">
        <v>10</v>
      </c>
      <c r="E204" s="18" t="s">
        <v>72</v>
      </c>
      <c r="F204" s="20"/>
      <c r="G204" s="20"/>
      <c r="H204" s="20"/>
      <c r="I204" s="20"/>
      <c r="J204" s="20" t="s">
        <v>12</v>
      </c>
      <c r="K204" s="20" t="s">
        <v>12</v>
      </c>
      <c r="L204" s="20" t="s">
        <v>12</v>
      </c>
      <c r="M204" s="20" t="s">
        <v>12</v>
      </c>
      <c r="N204" s="20" t="s">
        <v>12</v>
      </c>
      <c r="O204" s="21"/>
      <c r="P204" s="103">
        <f t="shared" si="34"/>
        <v>0</v>
      </c>
    </row>
    <row r="205" spans="1:16" s="3" customFormat="1" hidden="1" x14ac:dyDescent="0.25">
      <c r="A205" s="19"/>
      <c r="B205" s="18" t="s">
        <v>73</v>
      </c>
      <c r="C205" s="18"/>
      <c r="D205" s="19" t="s">
        <v>10</v>
      </c>
      <c r="E205" s="18" t="s">
        <v>74</v>
      </c>
      <c r="F205" s="20"/>
      <c r="G205" s="20"/>
      <c r="H205" s="20"/>
      <c r="I205" s="20"/>
      <c r="J205" s="20" t="s">
        <v>12</v>
      </c>
      <c r="K205" s="20" t="s">
        <v>12</v>
      </c>
      <c r="L205" s="20" t="s">
        <v>12</v>
      </c>
      <c r="M205" s="20" t="s">
        <v>12</v>
      </c>
      <c r="N205" s="20" t="s">
        <v>12</v>
      </c>
      <c r="O205" s="21"/>
      <c r="P205" s="103">
        <f t="shared" si="34"/>
        <v>0</v>
      </c>
    </row>
    <row r="206" spans="1:16" s="3" customFormat="1" hidden="1" x14ac:dyDescent="0.25">
      <c r="A206" s="19"/>
      <c r="B206" s="18" t="s">
        <v>75</v>
      </c>
      <c r="C206" s="18"/>
      <c r="D206" s="19" t="s">
        <v>10</v>
      </c>
      <c r="E206" s="18" t="s">
        <v>76</v>
      </c>
      <c r="F206" s="20"/>
      <c r="G206" s="20"/>
      <c r="H206" s="20"/>
      <c r="I206" s="20"/>
      <c r="J206" s="20" t="s">
        <v>12</v>
      </c>
      <c r="K206" s="20" t="s">
        <v>12</v>
      </c>
      <c r="L206" s="20" t="s">
        <v>12</v>
      </c>
      <c r="M206" s="20" t="s">
        <v>12</v>
      </c>
      <c r="N206" s="20" t="s">
        <v>12</v>
      </c>
      <c r="O206" s="21"/>
      <c r="P206" s="103">
        <f t="shared" si="34"/>
        <v>0</v>
      </c>
    </row>
    <row r="207" spans="1:16" s="28" customFormat="1" hidden="1" x14ac:dyDescent="0.25">
      <c r="A207" s="39" t="s">
        <v>367</v>
      </c>
      <c r="B207" s="40" t="s">
        <v>77</v>
      </c>
      <c r="C207" s="40"/>
      <c r="D207" s="39" t="s">
        <v>10</v>
      </c>
      <c r="E207" s="40" t="s">
        <v>378</v>
      </c>
      <c r="F207" s="39">
        <f>SUM(F208:F211)</f>
        <v>1</v>
      </c>
      <c r="G207" s="39"/>
      <c r="H207" s="39"/>
      <c r="I207" s="39"/>
      <c r="J207" s="39">
        <f t="shared" ref="J207:N207" si="38">SUM(J208:J213)</f>
        <v>0</v>
      </c>
      <c r="K207" s="39">
        <f t="shared" si="38"/>
        <v>0</v>
      </c>
      <c r="L207" s="39">
        <f t="shared" si="38"/>
        <v>0</v>
      </c>
      <c r="M207" s="39">
        <f t="shared" si="38"/>
        <v>0</v>
      </c>
      <c r="N207" s="39">
        <f t="shared" si="38"/>
        <v>0</v>
      </c>
      <c r="O207" s="41">
        <f>SUM(O208:O211)</f>
        <v>2600.59</v>
      </c>
      <c r="P207" s="103">
        <f t="shared" si="34"/>
        <v>693.4906666666667</v>
      </c>
    </row>
    <row r="208" spans="1:16" s="3" customFormat="1" hidden="1" x14ac:dyDescent="0.25">
      <c r="A208" s="20" t="s">
        <v>1</v>
      </c>
      <c r="B208" s="62" t="s">
        <v>194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  <c r="P208" s="103">
        <f t="shared" si="34"/>
        <v>0</v>
      </c>
    </row>
    <row r="209" spans="1:16" s="3" customFormat="1" hidden="1" x14ac:dyDescent="0.25">
      <c r="A209" s="19" t="s">
        <v>10</v>
      </c>
      <c r="B209" s="65" t="s">
        <v>241</v>
      </c>
      <c r="C209" s="66"/>
      <c r="D209" s="66"/>
      <c r="E209" s="67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  <c r="P209" s="103">
        <f t="shared" si="34"/>
        <v>693.4906666666667</v>
      </c>
    </row>
    <row r="210" spans="1:16" s="3" customFormat="1" hidden="1" x14ac:dyDescent="0.25">
      <c r="A210" s="19"/>
      <c r="B210" s="18" t="s">
        <v>78</v>
      </c>
      <c r="C210" s="18"/>
      <c r="D210" s="19" t="s">
        <v>10</v>
      </c>
      <c r="E210" s="18" t="s">
        <v>79</v>
      </c>
      <c r="F210" s="20"/>
      <c r="G210" s="20"/>
      <c r="H210" s="20"/>
      <c r="I210" s="20"/>
      <c r="J210" s="20" t="s">
        <v>12</v>
      </c>
      <c r="K210" s="20" t="s">
        <v>12</v>
      </c>
      <c r="L210" s="20" t="s">
        <v>12</v>
      </c>
      <c r="M210" s="20" t="s">
        <v>12</v>
      </c>
      <c r="N210" s="20" t="s">
        <v>12</v>
      </c>
      <c r="O210" s="21"/>
      <c r="P210" s="103">
        <f t="shared" si="34"/>
        <v>0</v>
      </c>
    </row>
    <row r="211" spans="1:16" s="3" customFormat="1" hidden="1" x14ac:dyDescent="0.25">
      <c r="A211" s="19"/>
      <c r="B211" s="18" t="s">
        <v>80</v>
      </c>
      <c r="C211" s="18"/>
      <c r="D211" s="19" t="s">
        <v>10</v>
      </c>
      <c r="E211" s="18" t="s">
        <v>81</v>
      </c>
      <c r="F211" s="20"/>
      <c r="G211" s="20"/>
      <c r="H211" s="20"/>
      <c r="I211" s="20"/>
      <c r="J211" s="20" t="s">
        <v>12</v>
      </c>
      <c r="K211" s="20" t="s">
        <v>12</v>
      </c>
      <c r="L211" s="20" t="s">
        <v>12</v>
      </c>
      <c r="M211" s="20" t="s">
        <v>12</v>
      </c>
      <c r="N211" s="20" t="s">
        <v>12</v>
      </c>
      <c r="O211" s="21"/>
      <c r="P211" s="103">
        <f t="shared" si="34"/>
        <v>0</v>
      </c>
    </row>
    <row r="212" spans="1:16" s="28" customFormat="1" hidden="1" x14ac:dyDescent="0.25">
      <c r="A212" s="39" t="s">
        <v>368</v>
      </c>
      <c r="B212" s="40" t="s">
        <v>82</v>
      </c>
      <c r="C212" s="40"/>
      <c r="D212" s="39" t="s">
        <v>10</v>
      </c>
      <c r="E212" s="40" t="s">
        <v>440</v>
      </c>
      <c r="F212" s="39">
        <f t="shared" ref="F212:O212" si="39">SUM(F213:F214)</f>
        <v>1</v>
      </c>
      <c r="G212" s="39"/>
      <c r="H212" s="39"/>
      <c r="I212" s="39"/>
      <c r="J212" s="39">
        <f t="shared" si="39"/>
        <v>0</v>
      </c>
      <c r="K212" s="39">
        <f t="shared" si="39"/>
        <v>0</v>
      </c>
      <c r="L212" s="39">
        <f t="shared" si="39"/>
        <v>0</v>
      </c>
      <c r="M212" s="39">
        <f t="shared" si="39"/>
        <v>0</v>
      </c>
      <c r="N212" s="39">
        <f t="shared" si="39"/>
        <v>0</v>
      </c>
      <c r="O212" s="43">
        <f t="shared" si="39"/>
        <v>2600.59</v>
      </c>
      <c r="P212" s="103">
        <f t="shared" si="34"/>
        <v>693.4906666666667</v>
      </c>
    </row>
    <row r="213" spans="1:16" s="3" customFormat="1" hidden="1" x14ac:dyDescent="0.25">
      <c r="A213" s="20" t="s">
        <v>1</v>
      </c>
      <c r="B213" s="62" t="s">
        <v>194</v>
      </c>
      <c r="C213" s="63"/>
      <c r="D213" s="63"/>
      <c r="E213" s="64"/>
      <c r="F213" s="20"/>
      <c r="G213" s="20"/>
      <c r="H213" s="20"/>
      <c r="I213" s="20"/>
      <c r="J213" s="20"/>
      <c r="K213" s="20"/>
      <c r="L213" s="20"/>
      <c r="M213" s="20"/>
      <c r="N213" s="20"/>
      <c r="O213" s="21"/>
      <c r="P213" s="103">
        <f t="shared" si="34"/>
        <v>0</v>
      </c>
    </row>
    <row r="214" spans="1:16" s="3" customFormat="1" hidden="1" x14ac:dyDescent="0.25">
      <c r="A214" s="19" t="s">
        <v>10</v>
      </c>
      <c r="B214" s="65" t="s">
        <v>284</v>
      </c>
      <c r="C214" s="66"/>
      <c r="D214" s="66"/>
      <c r="E214" s="67"/>
      <c r="F214" s="20">
        <v>1</v>
      </c>
      <c r="G214" s="20"/>
      <c r="H214" s="20"/>
      <c r="I214" s="20"/>
      <c r="J214" s="20"/>
      <c r="K214" s="20"/>
      <c r="L214" s="20"/>
      <c r="M214" s="20"/>
      <c r="N214" s="20"/>
      <c r="O214" s="30">
        <v>2600.59</v>
      </c>
      <c r="P214" s="103">
        <f t="shared" si="34"/>
        <v>693.4906666666667</v>
      </c>
    </row>
    <row r="215" spans="1:16" s="3" customFormat="1" hidden="1" x14ac:dyDescent="0.25">
      <c r="A215" s="19"/>
      <c r="B215" s="18" t="s">
        <v>83</v>
      </c>
      <c r="C215" s="18"/>
      <c r="D215" s="19" t="s">
        <v>10</v>
      </c>
      <c r="E215" s="18" t="s">
        <v>84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  <c r="P215" s="103">
        <f t="shared" si="34"/>
        <v>0</v>
      </c>
    </row>
    <row r="216" spans="1:16" s="28" customFormat="1" hidden="1" x14ac:dyDescent="0.25">
      <c r="A216" s="39" t="s">
        <v>369</v>
      </c>
      <c r="B216" s="40" t="s">
        <v>85</v>
      </c>
      <c r="C216" s="40"/>
      <c r="D216" s="39" t="s">
        <v>10</v>
      </c>
      <c r="E216" s="40" t="s">
        <v>86</v>
      </c>
      <c r="F216" s="39">
        <f>SUM(F217:F221)</f>
        <v>4</v>
      </c>
      <c r="G216" s="39"/>
      <c r="H216" s="39"/>
      <c r="I216" s="39"/>
      <c r="J216" s="39">
        <f t="shared" ref="J216:N216" si="40">SUM(J217:J222)</f>
        <v>0</v>
      </c>
      <c r="K216" s="39">
        <f t="shared" si="40"/>
        <v>0</v>
      </c>
      <c r="L216" s="39">
        <f t="shared" si="40"/>
        <v>0</v>
      </c>
      <c r="M216" s="39">
        <f t="shared" si="40"/>
        <v>0</v>
      </c>
      <c r="N216" s="39">
        <f t="shared" si="40"/>
        <v>0</v>
      </c>
      <c r="O216" s="41">
        <f>SUM(O217:O221)</f>
        <v>10402.36</v>
      </c>
      <c r="P216" s="103">
        <f t="shared" si="34"/>
        <v>2773.9626666666668</v>
      </c>
    </row>
    <row r="217" spans="1:16" s="3" customFormat="1" hidden="1" x14ac:dyDescent="0.25">
      <c r="A217" s="20" t="s">
        <v>1</v>
      </c>
      <c r="B217" s="62" t="s">
        <v>194</v>
      </c>
      <c r="C217" s="63"/>
      <c r="D217" s="63"/>
      <c r="E217" s="64"/>
      <c r="F217" s="20"/>
      <c r="G217" s="20"/>
      <c r="H217" s="20"/>
      <c r="I217" s="20"/>
      <c r="J217" s="20"/>
      <c r="K217" s="20"/>
      <c r="L217" s="20"/>
      <c r="M217" s="20"/>
      <c r="N217" s="20"/>
      <c r="O217" s="21"/>
      <c r="P217" s="103">
        <f t="shared" si="34"/>
        <v>0</v>
      </c>
    </row>
    <row r="218" spans="1:16" s="3" customFormat="1" hidden="1" x14ac:dyDescent="0.25">
      <c r="A218" s="19" t="s">
        <v>10</v>
      </c>
      <c r="B218" s="73" t="s">
        <v>242</v>
      </c>
      <c r="C218" s="74"/>
      <c r="D218" s="74"/>
      <c r="E218" s="75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  <c r="P218" s="103">
        <f t="shared" si="34"/>
        <v>693.4906666666667</v>
      </c>
    </row>
    <row r="219" spans="1:16" s="3" customFormat="1" hidden="1" x14ac:dyDescent="0.25">
      <c r="A219" s="19" t="s">
        <v>10</v>
      </c>
      <c r="B219" s="65" t="s">
        <v>245</v>
      </c>
      <c r="C219" s="66"/>
      <c r="D219" s="66"/>
      <c r="E219" s="67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  <c r="P219" s="103">
        <f t="shared" si="34"/>
        <v>693.4906666666667</v>
      </c>
    </row>
    <row r="220" spans="1:16" s="3" customFormat="1" hidden="1" x14ac:dyDescent="0.25">
      <c r="A220" s="19" t="s">
        <v>10</v>
      </c>
      <c r="B220" s="65" t="s">
        <v>244</v>
      </c>
      <c r="C220" s="66"/>
      <c r="D220" s="66"/>
      <c r="E220" s="67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  <c r="P220" s="103">
        <f t="shared" si="34"/>
        <v>693.4906666666667</v>
      </c>
    </row>
    <row r="221" spans="1:16" s="3" customFormat="1" hidden="1" x14ac:dyDescent="0.25">
      <c r="A221" s="19" t="s">
        <v>10</v>
      </c>
      <c r="B221" s="65" t="s">
        <v>243</v>
      </c>
      <c r="C221" s="66"/>
      <c r="D221" s="66"/>
      <c r="E221" s="67"/>
      <c r="F221" s="20">
        <v>1</v>
      </c>
      <c r="G221" s="20"/>
      <c r="H221" s="20"/>
      <c r="I221" s="20"/>
      <c r="J221" s="20"/>
      <c r="K221" s="20"/>
      <c r="L221" s="20"/>
      <c r="M221" s="20"/>
      <c r="N221" s="20"/>
      <c r="O221" s="30">
        <v>2600.59</v>
      </c>
      <c r="P221" s="103">
        <f t="shared" si="34"/>
        <v>693.4906666666667</v>
      </c>
    </row>
    <row r="222" spans="1:16" s="3" customFormat="1" hidden="1" x14ac:dyDescent="0.25">
      <c r="A222" s="19"/>
      <c r="B222" s="18" t="s">
        <v>87</v>
      </c>
      <c r="C222" s="18"/>
      <c r="D222" s="19" t="s">
        <v>10</v>
      </c>
      <c r="E222" s="18" t="s">
        <v>88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  <c r="P222" s="103">
        <f t="shared" si="34"/>
        <v>0</v>
      </c>
    </row>
    <row r="223" spans="1:16" s="28" customFormat="1" hidden="1" x14ac:dyDescent="0.25">
      <c r="A223" s="39" t="s">
        <v>370</v>
      </c>
      <c r="B223" s="40" t="s">
        <v>441</v>
      </c>
      <c r="C223" s="40"/>
      <c r="D223" s="39" t="s">
        <v>10</v>
      </c>
      <c r="E223" s="40" t="s">
        <v>89</v>
      </c>
      <c r="F223" s="39">
        <f>SUM(F224:F228)</f>
        <v>1</v>
      </c>
      <c r="G223" s="39"/>
      <c r="H223" s="39"/>
      <c r="I223" s="39"/>
      <c r="J223" s="39">
        <f t="shared" ref="J223:N223" si="41">SUM(J224:J229)</f>
        <v>0</v>
      </c>
      <c r="K223" s="39">
        <f t="shared" si="41"/>
        <v>0</v>
      </c>
      <c r="L223" s="39">
        <f t="shared" si="41"/>
        <v>0</v>
      </c>
      <c r="M223" s="39">
        <f t="shared" si="41"/>
        <v>0</v>
      </c>
      <c r="N223" s="39">
        <f t="shared" si="41"/>
        <v>0</v>
      </c>
      <c r="O223" s="41">
        <f>SUM(O224:O228)</f>
        <v>2600.59</v>
      </c>
      <c r="P223" s="103">
        <f t="shared" si="34"/>
        <v>693.4906666666667</v>
      </c>
    </row>
    <row r="224" spans="1:16" s="3" customFormat="1" hidden="1" x14ac:dyDescent="0.25">
      <c r="A224" s="20" t="s">
        <v>1</v>
      </c>
      <c r="B224" s="62" t="s">
        <v>194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  <c r="P224" s="103">
        <f t="shared" si="34"/>
        <v>0</v>
      </c>
    </row>
    <row r="225" spans="1:16" s="3" customFormat="1" hidden="1" x14ac:dyDescent="0.25">
      <c r="A225" s="19" t="s">
        <v>10</v>
      </c>
      <c r="B225" s="65" t="s">
        <v>250</v>
      </c>
      <c r="C225" s="66"/>
      <c r="D225" s="66"/>
      <c r="E225" s="67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  <c r="P225" s="103">
        <f t="shared" si="34"/>
        <v>693.4906666666667</v>
      </c>
    </row>
    <row r="226" spans="1:16" s="3" customFormat="1" hidden="1" x14ac:dyDescent="0.25">
      <c r="A226" s="19"/>
      <c r="B226" s="18" t="s">
        <v>90</v>
      </c>
      <c r="C226" s="18"/>
      <c r="D226" s="19" t="s">
        <v>10</v>
      </c>
      <c r="E226" s="18" t="s">
        <v>91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  <c r="P226" s="103">
        <f t="shared" si="34"/>
        <v>0</v>
      </c>
    </row>
    <row r="227" spans="1:16" s="3" customFormat="1" hidden="1" x14ac:dyDescent="0.25">
      <c r="A227" s="19"/>
      <c r="B227" s="18" t="s">
        <v>92</v>
      </c>
      <c r="C227" s="18"/>
      <c r="D227" s="19" t="s">
        <v>10</v>
      </c>
      <c r="E227" s="18" t="s">
        <v>93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  <c r="P227" s="103">
        <f t="shared" si="34"/>
        <v>0</v>
      </c>
    </row>
    <row r="228" spans="1:16" s="3" customFormat="1" hidden="1" x14ac:dyDescent="0.25">
      <c r="A228" s="19"/>
      <c r="B228" s="18" t="s">
        <v>94</v>
      </c>
      <c r="C228" s="18"/>
      <c r="D228" s="19" t="s">
        <v>10</v>
      </c>
      <c r="E228" s="18" t="s">
        <v>95</v>
      </c>
      <c r="F228" s="20"/>
      <c r="G228" s="20"/>
      <c r="H228" s="20"/>
      <c r="I228" s="20"/>
      <c r="J228" s="20" t="s">
        <v>12</v>
      </c>
      <c r="K228" s="20" t="s">
        <v>12</v>
      </c>
      <c r="L228" s="20" t="s">
        <v>12</v>
      </c>
      <c r="M228" s="20" t="s">
        <v>12</v>
      </c>
      <c r="N228" s="20" t="s">
        <v>12</v>
      </c>
      <c r="O228" s="21"/>
      <c r="P228" s="103">
        <f t="shared" si="34"/>
        <v>0</v>
      </c>
    </row>
    <row r="229" spans="1:16" s="3" customFormat="1" hidden="1" x14ac:dyDescent="0.25">
      <c r="A229" s="19"/>
      <c r="B229" s="18" t="s">
        <v>96</v>
      </c>
      <c r="C229" s="18"/>
      <c r="D229" s="19" t="s">
        <v>10</v>
      </c>
      <c r="E229" s="18" t="s">
        <v>97</v>
      </c>
      <c r="F229" s="20"/>
      <c r="G229" s="20"/>
      <c r="H229" s="20"/>
      <c r="I229" s="20"/>
      <c r="J229" s="20" t="s">
        <v>12</v>
      </c>
      <c r="K229" s="20" t="s">
        <v>12</v>
      </c>
      <c r="L229" s="20" t="s">
        <v>12</v>
      </c>
      <c r="M229" s="20" t="s">
        <v>12</v>
      </c>
      <c r="N229" s="20" t="s">
        <v>12</v>
      </c>
      <c r="O229" s="21"/>
      <c r="P229" s="103">
        <f t="shared" si="34"/>
        <v>0</v>
      </c>
    </row>
    <row r="230" spans="1:16" s="28" customFormat="1" hidden="1" x14ac:dyDescent="0.25">
      <c r="A230" s="39" t="s">
        <v>371</v>
      </c>
      <c r="B230" s="40" t="s">
        <v>98</v>
      </c>
      <c r="C230" s="40"/>
      <c r="D230" s="39" t="s">
        <v>10</v>
      </c>
      <c r="E230" s="40" t="s">
        <v>99</v>
      </c>
      <c r="F230" s="39">
        <f>SUM(F231:F232)</f>
        <v>1</v>
      </c>
      <c r="G230" s="39"/>
      <c r="H230" s="39"/>
      <c r="I230" s="39"/>
      <c r="J230" s="39">
        <f t="shared" ref="J230:N230" si="42">SUM(J231:J236)</f>
        <v>0</v>
      </c>
      <c r="K230" s="39">
        <f t="shared" si="42"/>
        <v>0</v>
      </c>
      <c r="L230" s="39">
        <f t="shared" si="42"/>
        <v>0</v>
      </c>
      <c r="M230" s="39">
        <f t="shared" si="42"/>
        <v>0</v>
      </c>
      <c r="N230" s="39">
        <f t="shared" si="42"/>
        <v>0</v>
      </c>
      <c r="O230" s="41">
        <f>SUM(O231:O232)</f>
        <v>2600.59</v>
      </c>
      <c r="P230" s="103">
        <f t="shared" si="34"/>
        <v>693.4906666666667</v>
      </c>
    </row>
    <row r="231" spans="1:16" s="3" customFormat="1" hidden="1" x14ac:dyDescent="0.25">
      <c r="A231" s="20" t="s">
        <v>1</v>
      </c>
      <c r="B231" s="62" t="s">
        <v>194</v>
      </c>
      <c r="C231" s="63"/>
      <c r="D231" s="63"/>
      <c r="E231" s="64"/>
      <c r="F231" s="20"/>
      <c r="G231" s="20"/>
      <c r="H231" s="20"/>
      <c r="I231" s="20"/>
      <c r="J231" s="20"/>
      <c r="K231" s="20"/>
      <c r="L231" s="20"/>
      <c r="M231" s="20"/>
      <c r="N231" s="20"/>
      <c r="O231" s="21"/>
      <c r="P231" s="103">
        <f t="shared" si="34"/>
        <v>0</v>
      </c>
    </row>
    <row r="232" spans="1:16" s="3" customFormat="1" hidden="1" x14ac:dyDescent="0.25">
      <c r="A232" s="19" t="s">
        <v>10</v>
      </c>
      <c r="B232" s="65" t="s">
        <v>208</v>
      </c>
      <c r="C232" s="66"/>
      <c r="D232" s="66"/>
      <c r="E232" s="67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  <c r="P232" s="103">
        <f t="shared" si="34"/>
        <v>693.4906666666667</v>
      </c>
    </row>
    <row r="233" spans="1:16" s="3" customFormat="1" hidden="1" x14ac:dyDescent="0.25">
      <c r="A233" s="19"/>
      <c r="B233" s="18" t="s">
        <v>100</v>
      </c>
      <c r="C233" s="18"/>
      <c r="D233" s="19" t="s">
        <v>10</v>
      </c>
      <c r="E233" s="18" t="s">
        <v>55</v>
      </c>
      <c r="F233" s="20"/>
      <c r="G233" s="20"/>
      <c r="H233" s="20"/>
      <c r="I233" s="20"/>
      <c r="J233" s="20" t="s">
        <v>12</v>
      </c>
      <c r="K233" s="20" t="s">
        <v>12</v>
      </c>
      <c r="L233" s="20" t="s">
        <v>12</v>
      </c>
      <c r="M233" s="20" t="s">
        <v>12</v>
      </c>
      <c r="N233" s="20" t="s">
        <v>12</v>
      </c>
      <c r="O233" s="21"/>
      <c r="P233" s="103">
        <f t="shared" si="34"/>
        <v>0</v>
      </c>
    </row>
    <row r="234" spans="1:16" s="3" customFormat="1" hidden="1" x14ac:dyDescent="0.25">
      <c r="A234" s="19"/>
      <c r="B234" s="18" t="s">
        <v>101</v>
      </c>
      <c r="C234" s="18"/>
      <c r="D234" s="19" t="s">
        <v>10</v>
      </c>
      <c r="E234" s="18" t="s">
        <v>102</v>
      </c>
      <c r="F234" s="20"/>
      <c r="G234" s="20"/>
      <c r="H234" s="20"/>
      <c r="I234" s="20"/>
      <c r="J234" s="20" t="s">
        <v>12</v>
      </c>
      <c r="K234" s="20" t="s">
        <v>12</v>
      </c>
      <c r="L234" s="20" t="s">
        <v>12</v>
      </c>
      <c r="M234" s="20" t="s">
        <v>12</v>
      </c>
      <c r="N234" s="20" t="s">
        <v>12</v>
      </c>
      <c r="O234" s="21"/>
      <c r="P234" s="103">
        <f t="shared" si="34"/>
        <v>0</v>
      </c>
    </row>
    <row r="235" spans="1:16" s="28" customFormat="1" hidden="1" x14ac:dyDescent="0.25">
      <c r="A235" s="39" t="s">
        <v>372</v>
      </c>
      <c r="B235" s="40" t="s">
        <v>103</v>
      </c>
      <c r="C235" s="40"/>
      <c r="D235" s="39" t="s">
        <v>10</v>
      </c>
      <c r="E235" s="40" t="s">
        <v>442</v>
      </c>
      <c r="F235" s="39">
        <f>SUM(F236:F237)</f>
        <v>1</v>
      </c>
      <c r="G235" s="39"/>
      <c r="H235" s="39"/>
      <c r="I235" s="39"/>
      <c r="J235" s="39">
        <f t="shared" ref="J235:N235" si="43">SUM(J236:J241)</f>
        <v>0</v>
      </c>
      <c r="K235" s="39">
        <f t="shared" si="43"/>
        <v>0</v>
      </c>
      <c r="L235" s="39">
        <f t="shared" si="43"/>
        <v>0</v>
      </c>
      <c r="M235" s="39">
        <f t="shared" si="43"/>
        <v>0</v>
      </c>
      <c r="N235" s="39">
        <f t="shared" si="43"/>
        <v>0</v>
      </c>
      <c r="O235" s="41">
        <f>SUM(O236:O237)</f>
        <v>2600.59</v>
      </c>
      <c r="P235" s="103">
        <f t="shared" si="34"/>
        <v>693.4906666666667</v>
      </c>
    </row>
    <row r="236" spans="1:16" s="3" customFormat="1" hidden="1" x14ac:dyDescent="0.25">
      <c r="A236" s="20" t="s">
        <v>1</v>
      </c>
      <c r="B236" s="62" t="s">
        <v>194</v>
      </c>
      <c r="C236" s="63"/>
      <c r="D236" s="63"/>
      <c r="E236" s="64"/>
      <c r="F236" s="20"/>
      <c r="G236" s="20"/>
      <c r="H236" s="20"/>
      <c r="I236" s="20"/>
      <c r="J236" s="20"/>
      <c r="K236" s="20"/>
      <c r="L236" s="20"/>
      <c r="M236" s="20"/>
      <c r="N236" s="20"/>
      <c r="O236" s="21"/>
      <c r="P236" s="103">
        <f t="shared" si="34"/>
        <v>0</v>
      </c>
    </row>
    <row r="237" spans="1:16" s="3" customFormat="1" hidden="1" x14ac:dyDescent="0.25">
      <c r="A237" s="19" t="s">
        <v>10</v>
      </c>
      <c r="B237" s="65" t="s">
        <v>251</v>
      </c>
      <c r="C237" s="66"/>
      <c r="D237" s="66"/>
      <c r="E237" s="67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  <c r="P237" s="103">
        <f t="shared" si="34"/>
        <v>693.4906666666667</v>
      </c>
    </row>
    <row r="238" spans="1:16" s="28" customFormat="1" hidden="1" x14ac:dyDescent="0.25">
      <c r="A238" s="39" t="s">
        <v>373</v>
      </c>
      <c r="B238" s="40" t="s">
        <v>104</v>
      </c>
      <c r="C238" s="40"/>
      <c r="D238" s="39" t="s">
        <v>10</v>
      </c>
      <c r="E238" s="40" t="s">
        <v>443</v>
      </c>
      <c r="F238" s="39">
        <f>SUM(F239:F240)</f>
        <v>1</v>
      </c>
      <c r="G238" s="39"/>
      <c r="H238" s="39"/>
      <c r="I238" s="39"/>
      <c r="J238" s="39">
        <f t="shared" ref="J238:N238" si="44">SUM(J239:J244)</f>
        <v>0</v>
      </c>
      <c r="K238" s="39">
        <f t="shared" si="44"/>
        <v>0</v>
      </c>
      <c r="L238" s="39">
        <f t="shared" si="44"/>
        <v>0</v>
      </c>
      <c r="M238" s="39">
        <f t="shared" si="44"/>
        <v>0</v>
      </c>
      <c r="N238" s="39">
        <f t="shared" si="44"/>
        <v>0</v>
      </c>
      <c r="O238" s="41">
        <f>SUM(O239:O240)</f>
        <v>2600.59</v>
      </c>
      <c r="P238" s="103">
        <f t="shared" si="34"/>
        <v>693.4906666666667</v>
      </c>
    </row>
    <row r="239" spans="1:16" s="3" customFormat="1" hidden="1" x14ac:dyDescent="0.25">
      <c r="A239" s="20" t="s">
        <v>1</v>
      </c>
      <c r="B239" s="62" t="s">
        <v>194</v>
      </c>
      <c r="C239" s="63"/>
      <c r="D239" s="63"/>
      <c r="E239" s="64"/>
      <c r="F239" s="20"/>
      <c r="G239" s="20"/>
      <c r="H239" s="20"/>
      <c r="I239" s="20"/>
      <c r="J239" s="20"/>
      <c r="K239" s="20"/>
      <c r="L239" s="20"/>
      <c r="M239" s="20"/>
      <c r="N239" s="20"/>
      <c r="O239" s="21"/>
      <c r="P239" s="103">
        <f t="shared" ref="P239:P302" si="45">O239/30*8</f>
        <v>0</v>
      </c>
    </row>
    <row r="240" spans="1:16" s="3" customFormat="1" hidden="1" x14ac:dyDescent="0.25">
      <c r="A240" s="19" t="s">
        <v>10</v>
      </c>
      <c r="B240" s="65" t="s">
        <v>295</v>
      </c>
      <c r="C240" s="66"/>
      <c r="D240" s="66"/>
      <c r="E240" s="67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  <c r="P240" s="103">
        <f t="shared" si="45"/>
        <v>693.4906666666667</v>
      </c>
    </row>
    <row r="241" spans="1:16" s="3" customFormat="1" hidden="1" x14ac:dyDescent="0.25">
      <c r="A241" s="19"/>
      <c r="B241" s="18" t="s">
        <v>105</v>
      </c>
      <c r="C241" s="18"/>
      <c r="D241" s="19" t="s">
        <v>10</v>
      </c>
      <c r="E241" s="18" t="s">
        <v>106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  <c r="P241" s="103">
        <f t="shared" si="45"/>
        <v>0</v>
      </c>
    </row>
    <row r="242" spans="1:16" s="3" customFormat="1" hidden="1" x14ac:dyDescent="0.25">
      <c r="A242" s="19"/>
      <c r="B242" s="18" t="s">
        <v>107</v>
      </c>
      <c r="C242" s="18"/>
      <c r="D242" s="19" t="s">
        <v>10</v>
      </c>
      <c r="E242" s="18" t="s">
        <v>108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  <c r="P242" s="103">
        <f t="shared" si="45"/>
        <v>0</v>
      </c>
    </row>
    <row r="243" spans="1:16" s="3" customFormat="1" hidden="1" x14ac:dyDescent="0.25">
      <c r="A243" s="19"/>
      <c r="B243" s="18" t="s">
        <v>109</v>
      </c>
      <c r="C243" s="18"/>
      <c r="D243" s="19" t="s">
        <v>10</v>
      </c>
      <c r="E243" s="18" t="s">
        <v>110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  <c r="P243" s="103">
        <f t="shared" si="45"/>
        <v>0</v>
      </c>
    </row>
    <row r="244" spans="1:16" s="3" customFormat="1" hidden="1" x14ac:dyDescent="0.25">
      <c r="A244" s="19"/>
      <c r="B244" s="18" t="s">
        <v>111</v>
      </c>
      <c r="C244" s="18"/>
      <c r="D244" s="19" t="s">
        <v>10</v>
      </c>
      <c r="E244" s="18" t="s">
        <v>112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  <c r="P244" s="103">
        <f t="shared" si="45"/>
        <v>0</v>
      </c>
    </row>
    <row r="245" spans="1:16" s="3" customFormat="1" hidden="1" x14ac:dyDescent="0.25">
      <c r="A245" s="19"/>
      <c r="B245" s="18" t="s">
        <v>113</v>
      </c>
      <c r="C245" s="18"/>
      <c r="D245" s="19" t="s">
        <v>10</v>
      </c>
      <c r="E245" s="18" t="s">
        <v>114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  <c r="P245" s="103">
        <f t="shared" si="45"/>
        <v>0</v>
      </c>
    </row>
    <row r="246" spans="1:16" s="3" customFormat="1" hidden="1" x14ac:dyDescent="0.25">
      <c r="A246" s="19"/>
      <c r="B246" s="18" t="s">
        <v>115</v>
      </c>
      <c r="C246" s="18"/>
      <c r="D246" s="19" t="s">
        <v>10</v>
      </c>
      <c r="E246" s="18" t="s">
        <v>116</v>
      </c>
      <c r="F246" s="20"/>
      <c r="G246" s="20"/>
      <c r="H246" s="20"/>
      <c r="I246" s="20"/>
      <c r="J246" s="20" t="s">
        <v>12</v>
      </c>
      <c r="K246" s="20" t="s">
        <v>12</v>
      </c>
      <c r="L246" s="20" t="s">
        <v>12</v>
      </c>
      <c r="M246" s="20" t="s">
        <v>12</v>
      </c>
      <c r="N246" s="20" t="s">
        <v>12</v>
      </c>
      <c r="O246" s="21"/>
      <c r="P246" s="103">
        <f t="shared" si="45"/>
        <v>0</v>
      </c>
    </row>
    <row r="247" spans="1:16" s="3" customFormat="1" hidden="1" x14ac:dyDescent="0.25">
      <c r="A247" s="19"/>
      <c r="B247" s="18" t="s">
        <v>117</v>
      </c>
      <c r="C247" s="18"/>
      <c r="D247" s="19" t="s">
        <v>10</v>
      </c>
      <c r="E247" s="18" t="s">
        <v>118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  <c r="P247" s="103">
        <f t="shared" si="45"/>
        <v>0</v>
      </c>
    </row>
    <row r="248" spans="1:16" s="28" customFormat="1" hidden="1" x14ac:dyDescent="0.25">
      <c r="A248" s="42" t="s">
        <v>374</v>
      </c>
      <c r="B248" s="40" t="s">
        <v>119</v>
      </c>
      <c r="C248" s="40"/>
      <c r="D248" s="39" t="s">
        <v>10</v>
      </c>
      <c r="E248" s="40" t="s">
        <v>120</v>
      </c>
      <c r="F248" s="39">
        <f>SUM(F249:F250)</f>
        <v>1</v>
      </c>
      <c r="G248" s="39"/>
      <c r="H248" s="39"/>
      <c r="I248" s="39"/>
      <c r="J248" s="39">
        <f t="shared" ref="J248:N248" si="46">SUM(J249:J250)</f>
        <v>0</v>
      </c>
      <c r="K248" s="39">
        <f t="shared" si="46"/>
        <v>0</v>
      </c>
      <c r="L248" s="39">
        <f t="shared" si="46"/>
        <v>0</v>
      </c>
      <c r="M248" s="39">
        <f t="shared" si="46"/>
        <v>0</v>
      </c>
      <c r="N248" s="39">
        <f t="shared" si="46"/>
        <v>0</v>
      </c>
      <c r="O248" s="43">
        <f>SUM(O249:O250)</f>
        <v>2600.59</v>
      </c>
      <c r="P248" s="103">
        <f t="shared" si="45"/>
        <v>693.4906666666667</v>
      </c>
    </row>
    <row r="249" spans="1:16" s="3" customFormat="1" hidden="1" x14ac:dyDescent="0.25">
      <c r="A249" s="20" t="s">
        <v>1</v>
      </c>
      <c r="B249" s="62" t="s">
        <v>194</v>
      </c>
      <c r="C249" s="63"/>
      <c r="D249" s="63"/>
      <c r="E249" s="64"/>
      <c r="F249" s="20"/>
      <c r="G249" s="20"/>
      <c r="H249" s="20"/>
      <c r="I249" s="20"/>
      <c r="J249" s="20"/>
      <c r="K249" s="20"/>
      <c r="L249" s="20"/>
      <c r="M249" s="20"/>
      <c r="N249" s="20"/>
      <c r="O249" s="21"/>
      <c r="P249" s="103">
        <f t="shared" si="45"/>
        <v>0</v>
      </c>
    </row>
    <row r="250" spans="1:16" s="3" customFormat="1" hidden="1" x14ac:dyDescent="0.25">
      <c r="A250" s="19" t="s">
        <v>10</v>
      </c>
      <c r="B250" s="65" t="s">
        <v>248</v>
      </c>
      <c r="C250" s="66"/>
      <c r="D250" s="66"/>
      <c r="E250" s="67"/>
      <c r="F250" s="20">
        <v>1</v>
      </c>
      <c r="G250" s="20"/>
      <c r="H250" s="20"/>
      <c r="I250" s="20"/>
      <c r="J250" s="20"/>
      <c r="K250" s="20"/>
      <c r="L250" s="20"/>
      <c r="M250" s="20"/>
      <c r="N250" s="20"/>
      <c r="O250" s="30">
        <v>2600.59</v>
      </c>
      <c r="P250" s="103">
        <f t="shared" si="45"/>
        <v>693.4906666666667</v>
      </c>
    </row>
    <row r="251" spans="1:16" s="3" customFormat="1" hidden="1" x14ac:dyDescent="0.25">
      <c r="A251" s="19"/>
      <c r="B251" s="18" t="s">
        <v>121</v>
      </c>
      <c r="C251" s="18"/>
      <c r="D251" s="19" t="s">
        <v>10</v>
      </c>
      <c r="E251" s="18" t="s">
        <v>122</v>
      </c>
      <c r="F251" s="20"/>
      <c r="G251" s="20"/>
      <c r="H251" s="20"/>
      <c r="I251" s="20"/>
      <c r="J251" s="20" t="s">
        <v>12</v>
      </c>
      <c r="K251" s="20" t="s">
        <v>12</v>
      </c>
      <c r="L251" s="20" t="s">
        <v>12</v>
      </c>
      <c r="M251" s="20" t="s">
        <v>12</v>
      </c>
      <c r="N251" s="20" t="s">
        <v>12</v>
      </c>
      <c r="O251" s="21"/>
      <c r="P251" s="103">
        <f t="shared" si="45"/>
        <v>0</v>
      </c>
    </row>
    <row r="252" spans="1:16" s="28" customFormat="1" hidden="1" x14ac:dyDescent="0.25">
      <c r="A252" s="39" t="s">
        <v>375</v>
      </c>
      <c r="B252" s="40" t="s">
        <v>123</v>
      </c>
      <c r="C252" s="40"/>
      <c r="D252" s="39" t="s">
        <v>10</v>
      </c>
      <c r="E252" s="40" t="s">
        <v>124</v>
      </c>
      <c r="F252" s="39">
        <f>SUM(F253:F255)</f>
        <v>1</v>
      </c>
      <c r="G252" s="39"/>
      <c r="H252" s="39"/>
      <c r="I252" s="39"/>
      <c r="J252" s="39">
        <f t="shared" ref="J252:N252" si="47">SUM(J253:J255)</f>
        <v>0</v>
      </c>
      <c r="K252" s="39">
        <f t="shared" si="47"/>
        <v>0</v>
      </c>
      <c r="L252" s="39">
        <f t="shared" si="47"/>
        <v>0</v>
      </c>
      <c r="M252" s="39">
        <f t="shared" si="47"/>
        <v>0</v>
      </c>
      <c r="N252" s="39">
        <f t="shared" si="47"/>
        <v>0</v>
      </c>
      <c r="O252" s="41">
        <f>SUM(O253:O254)</f>
        <v>2600.59</v>
      </c>
      <c r="P252" s="103">
        <f t="shared" si="45"/>
        <v>693.4906666666667</v>
      </c>
    </row>
    <row r="253" spans="1:16" s="3" customFormat="1" hidden="1" x14ac:dyDescent="0.25">
      <c r="A253" s="20" t="s">
        <v>1</v>
      </c>
      <c r="B253" s="62" t="s">
        <v>194</v>
      </c>
      <c r="C253" s="63"/>
      <c r="D253" s="63"/>
      <c r="E253" s="64"/>
      <c r="F253" s="20"/>
      <c r="G253" s="20"/>
      <c r="H253" s="20"/>
      <c r="I253" s="20"/>
      <c r="J253" s="20"/>
      <c r="K253" s="20"/>
      <c r="L253" s="20"/>
      <c r="M253" s="20"/>
      <c r="N253" s="20"/>
      <c r="O253" s="21"/>
      <c r="P253" s="103">
        <f t="shared" si="45"/>
        <v>0</v>
      </c>
    </row>
    <row r="254" spans="1:16" s="3" customFormat="1" hidden="1" x14ac:dyDescent="0.25">
      <c r="A254" s="19" t="s">
        <v>10</v>
      </c>
      <c r="B254" s="65" t="s">
        <v>300</v>
      </c>
      <c r="C254" s="66"/>
      <c r="D254" s="66"/>
      <c r="E254" s="67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  <c r="P254" s="103">
        <f t="shared" si="45"/>
        <v>693.4906666666667</v>
      </c>
    </row>
    <row r="255" spans="1:16" s="3" customFormat="1" hidden="1" x14ac:dyDescent="0.25">
      <c r="A255" s="19"/>
      <c r="B255" s="18" t="s">
        <v>125</v>
      </c>
      <c r="C255" s="18"/>
      <c r="D255" s="19" t="s">
        <v>10</v>
      </c>
      <c r="E255" s="18" t="s">
        <v>126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  <c r="P255" s="103">
        <f t="shared" si="45"/>
        <v>0</v>
      </c>
    </row>
    <row r="256" spans="1:16" s="28" customFormat="1" hidden="1" x14ac:dyDescent="0.25">
      <c r="A256" s="39" t="s">
        <v>376</v>
      </c>
      <c r="B256" s="40" t="s">
        <v>127</v>
      </c>
      <c r="C256" s="40"/>
      <c r="D256" s="39" t="s">
        <v>10</v>
      </c>
      <c r="E256" s="40" t="s">
        <v>128</v>
      </c>
      <c r="F256" s="39">
        <f>SUM(F257:F259)</f>
        <v>1</v>
      </c>
      <c r="G256" s="39"/>
      <c r="H256" s="39"/>
      <c r="I256" s="39"/>
      <c r="J256" s="39">
        <f t="shared" ref="J256:N256" si="48">SUM(J257:J259)</f>
        <v>0</v>
      </c>
      <c r="K256" s="39">
        <f t="shared" si="48"/>
        <v>0</v>
      </c>
      <c r="L256" s="39">
        <f t="shared" si="48"/>
        <v>0</v>
      </c>
      <c r="M256" s="39">
        <f t="shared" si="48"/>
        <v>0</v>
      </c>
      <c r="N256" s="39">
        <f t="shared" si="48"/>
        <v>0</v>
      </c>
      <c r="O256" s="41">
        <f>SUM(O257:O259)</f>
        <v>2600.59</v>
      </c>
      <c r="P256" s="103">
        <f t="shared" si="45"/>
        <v>693.4906666666667</v>
      </c>
    </row>
    <row r="257" spans="1:16" s="3" customFormat="1" hidden="1" x14ac:dyDescent="0.25">
      <c r="A257" s="20" t="s">
        <v>1</v>
      </c>
      <c r="B257" s="62" t="s">
        <v>194</v>
      </c>
      <c r="C257" s="63"/>
      <c r="D257" s="63"/>
      <c r="E257" s="64"/>
      <c r="F257" s="20"/>
      <c r="G257" s="20"/>
      <c r="H257" s="20"/>
      <c r="I257" s="20"/>
      <c r="J257" s="20"/>
      <c r="K257" s="20"/>
      <c r="L257" s="20"/>
      <c r="M257" s="20"/>
      <c r="N257" s="20"/>
      <c r="O257" s="21"/>
      <c r="P257" s="103">
        <f t="shared" si="45"/>
        <v>0</v>
      </c>
    </row>
    <row r="258" spans="1:16" s="3" customFormat="1" hidden="1" x14ac:dyDescent="0.25">
      <c r="A258" s="19" t="s">
        <v>10</v>
      </c>
      <c r="B258" s="65" t="s">
        <v>344</v>
      </c>
      <c r="C258" s="66"/>
      <c r="D258" s="66"/>
      <c r="E258" s="67"/>
      <c r="F258" s="20">
        <v>1</v>
      </c>
      <c r="G258" s="20"/>
      <c r="H258" s="20"/>
      <c r="I258" s="20"/>
      <c r="J258" s="20"/>
      <c r="K258" s="20"/>
      <c r="L258" s="20"/>
      <c r="M258" s="20"/>
      <c r="N258" s="20"/>
      <c r="O258" s="30">
        <v>2600.59</v>
      </c>
      <c r="P258" s="103">
        <f t="shared" si="45"/>
        <v>693.4906666666667</v>
      </c>
    </row>
    <row r="259" spans="1:16" s="3" customFormat="1" hidden="1" x14ac:dyDescent="0.25">
      <c r="A259" s="19"/>
      <c r="B259" s="18" t="s">
        <v>129</v>
      </c>
      <c r="C259" s="18"/>
      <c r="D259" s="19" t="s">
        <v>10</v>
      </c>
      <c r="E259" s="18" t="s">
        <v>130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  <c r="P259" s="103">
        <f t="shared" si="45"/>
        <v>0</v>
      </c>
    </row>
    <row r="260" spans="1:16" s="28" customFormat="1" hidden="1" x14ac:dyDescent="0.25">
      <c r="A260" s="39" t="s">
        <v>377</v>
      </c>
      <c r="B260" s="40" t="s">
        <v>131</v>
      </c>
      <c r="C260" s="40"/>
      <c r="D260" s="39" t="s">
        <v>10</v>
      </c>
      <c r="E260" s="40" t="s">
        <v>444</v>
      </c>
      <c r="F260" s="39">
        <f>SUM(F261:F262)</f>
        <v>1</v>
      </c>
      <c r="G260" s="39"/>
      <c r="H260" s="39"/>
      <c r="I260" s="39"/>
      <c r="J260" s="39">
        <f t="shared" ref="J260:N260" ca="1" si="49">SUM(J261:J267)</f>
        <v>0</v>
      </c>
      <c r="K260" s="39">
        <f t="shared" ca="1" si="49"/>
        <v>0</v>
      </c>
      <c r="L260" s="39">
        <f t="shared" si="49"/>
        <v>3</v>
      </c>
      <c r="M260" s="39">
        <f t="shared" ca="1" si="49"/>
        <v>0</v>
      </c>
      <c r="N260" s="39">
        <f t="shared" ca="1" si="49"/>
        <v>0</v>
      </c>
      <c r="O260" s="41">
        <f>SUM(O261:O262)</f>
        <v>2600.59</v>
      </c>
      <c r="P260" s="103">
        <f t="shared" si="45"/>
        <v>693.4906666666667</v>
      </c>
    </row>
    <row r="261" spans="1:16" s="3" customFormat="1" hidden="1" x14ac:dyDescent="0.25">
      <c r="A261" s="20" t="s">
        <v>1</v>
      </c>
      <c r="B261" s="62" t="s">
        <v>194</v>
      </c>
      <c r="C261" s="63"/>
      <c r="D261" s="63"/>
      <c r="E261" s="64"/>
      <c r="F261" s="20"/>
      <c r="G261" s="20"/>
      <c r="H261" s="20"/>
      <c r="I261" s="20"/>
      <c r="J261" s="20"/>
      <c r="K261" s="20"/>
      <c r="L261" s="20"/>
      <c r="M261" s="20"/>
      <c r="N261" s="20"/>
      <c r="O261" s="21"/>
      <c r="P261" s="103">
        <f t="shared" si="45"/>
        <v>0</v>
      </c>
    </row>
    <row r="262" spans="1:16" s="3" customFormat="1" hidden="1" x14ac:dyDescent="0.25">
      <c r="A262" s="19" t="s">
        <v>10</v>
      </c>
      <c r="B262" s="65" t="s">
        <v>217</v>
      </c>
      <c r="C262" s="66"/>
      <c r="D262" s="66"/>
      <c r="E262" s="67"/>
      <c r="F262" s="20">
        <v>1</v>
      </c>
      <c r="G262" s="20"/>
      <c r="H262" s="20"/>
      <c r="I262" s="20"/>
      <c r="J262" s="20"/>
      <c r="K262" s="20"/>
      <c r="L262" s="20"/>
      <c r="M262" s="20"/>
      <c r="N262" s="20"/>
      <c r="O262" s="30">
        <v>2600.59</v>
      </c>
      <c r="P262" s="103">
        <f t="shared" si="45"/>
        <v>693.4906666666667</v>
      </c>
    </row>
    <row r="263" spans="1:16" s="3" customFormat="1" hidden="1" x14ac:dyDescent="0.25">
      <c r="A263" s="19"/>
      <c r="B263" s="18" t="s">
        <v>132</v>
      </c>
      <c r="C263" s="18"/>
      <c r="D263" s="19" t="s">
        <v>10</v>
      </c>
      <c r="E263" s="18" t="s">
        <v>133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  <c r="P263" s="103">
        <f t="shared" si="45"/>
        <v>0</v>
      </c>
    </row>
    <row r="264" spans="1:16" hidden="1" x14ac:dyDescent="0.25">
      <c r="A264" s="11"/>
      <c r="B264" s="10"/>
      <c r="C264" s="10"/>
      <c r="D264" s="11"/>
      <c r="E264" s="12" t="s">
        <v>22</v>
      </c>
      <c r="F264" s="13">
        <f>F260+F256+F252+F248+F238+F235+F230+F223+F216+F212+F207+F201+F194+F191+F169+F152+F148+F145+F121+F114+F108</f>
        <v>75</v>
      </c>
      <c r="G264" s="13"/>
      <c r="H264" s="13"/>
      <c r="I264" s="13"/>
      <c r="J264" s="13">
        <f ca="1">J260+J256+J252+J248+J238+J235+J230+J223+J216+J212+J207+J201+J194+J191+J169+J152+J145+J121+J114+J108</f>
        <v>0</v>
      </c>
      <c r="K264" s="13">
        <f ca="1">K260+K256+K252+K248+K238+K235+K230+K223+K216+K212+K207+K201+K194+K191+K169+K152+K145+K121+K114+K108</f>
        <v>0</v>
      </c>
      <c r="L264" s="13">
        <v>3</v>
      </c>
      <c r="M264" s="13">
        <f ca="1">M260+M256+M252+M248+M238+M235+M230+M223+M216+M212+M207+M201+M194+M191+M169+M152+M145+M121+M114+M108</f>
        <v>0</v>
      </c>
      <c r="N264" s="13">
        <f ca="1">N260+N256+N252+N248+N238+N235+N230+N223+N216+N212+N207+N201+N194+N191+N169+N152+N145+N121+N114+N108</f>
        <v>0</v>
      </c>
      <c r="O264" s="32">
        <f>O260+O256+O252+O248+O238+O235+O230+O223+O216+O212+O207+O201+O194+O191+O169+O152+O145+O121+O114+O108</f>
        <v>205335.16999999993</v>
      </c>
      <c r="P264" s="103">
        <f t="shared" si="45"/>
        <v>54756.045333333313</v>
      </c>
    </row>
    <row r="265" spans="1:16" s="3" customFormat="1" hidden="1" x14ac:dyDescent="0.25">
      <c r="A265" s="23"/>
      <c r="B265" s="29"/>
      <c r="C265" s="29"/>
      <c r="D265" s="23"/>
      <c r="E265" s="24"/>
      <c r="F265" s="25"/>
      <c r="G265" s="25"/>
      <c r="H265" s="25"/>
      <c r="I265" s="25"/>
      <c r="J265" s="25"/>
      <c r="K265" s="25"/>
      <c r="L265" s="25"/>
      <c r="M265" s="25"/>
      <c r="N265" s="25"/>
      <c r="O265" s="33"/>
      <c r="P265" s="103">
        <f t="shared" si="45"/>
        <v>0</v>
      </c>
    </row>
    <row r="266" spans="1:16" hidden="1" x14ac:dyDescent="0.25">
      <c r="A266" s="82" t="s">
        <v>134</v>
      </c>
      <c r="B266" s="82"/>
      <c r="C266" s="82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6"/>
      <c r="P266" s="103">
        <f t="shared" si="45"/>
        <v>0</v>
      </c>
    </row>
    <row r="267" spans="1:16" s="28" customFormat="1" hidden="1" x14ac:dyDescent="0.25">
      <c r="A267" s="39" t="s">
        <v>379</v>
      </c>
      <c r="B267" s="40" t="s">
        <v>9</v>
      </c>
      <c r="C267" s="40"/>
      <c r="D267" s="39" t="s">
        <v>10</v>
      </c>
      <c r="E267" s="40" t="s">
        <v>404</v>
      </c>
      <c r="F267" s="39">
        <f>SUM(F268:F276)</f>
        <v>8</v>
      </c>
      <c r="G267" s="39"/>
      <c r="H267" s="39"/>
      <c r="I267" s="39"/>
      <c r="J267" s="39">
        <f t="shared" ref="J267:O267" si="50">SUM(J268:J276)</f>
        <v>0</v>
      </c>
      <c r="K267" s="39">
        <f t="shared" si="50"/>
        <v>0</v>
      </c>
      <c r="L267" s="39">
        <f t="shared" si="50"/>
        <v>0</v>
      </c>
      <c r="M267" s="39">
        <f t="shared" si="50"/>
        <v>0</v>
      </c>
      <c r="N267" s="39">
        <f t="shared" si="50"/>
        <v>0</v>
      </c>
      <c r="O267" s="41">
        <f t="shared" si="50"/>
        <v>20804.72</v>
      </c>
      <c r="P267" s="103">
        <f t="shared" si="45"/>
        <v>5547.9253333333336</v>
      </c>
    </row>
    <row r="268" spans="1:16" s="3" customFormat="1" hidden="1" x14ac:dyDescent="0.25">
      <c r="A268" s="20" t="s">
        <v>1</v>
      </c>
      <c r="B268" s="62" t="s">
        <v>194</v>
      </c>
      <c r="C268" s="63"/>
      <c r="D268" s="63"/>
      <c r="E268" s="64"/>
      <c r="F268" s="20"/>
      <c r="G268" s="20"/>
      <c r="H268" s="20"/>
      <c r="I268" s="20"/>
      <c r="J268" s="20"/>
      <c r="K268" s="20"/>
      <c r="L268" s="20"/>
      <c r="M268" s="20"/>
      <c r="N268" s="20"/>
      <c r="O268" s="21"/>
      <c r="P268" s="103">
        <f t="shared" si="45"/>
        <v>0</v>
      </c>
    </row>
    <row r="269" spans="1:16" s="3" customFormat="1" hidden="1" x14ac:dyDescent="0.25">
      <c r="A269" s="19" t="s">
        <v>10</v>
      </c>
      <c r="B269" s="65" t="s">
        <v>293</v>
      </c>
      <c r="C269" s="66"/>
      <c r="D269" s="66"/>
      <c r="E269" s="67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  <c r="P269" s="103">
        <f t="shared" si="45"/>
        <v>693.4906666666667</v>
      </c>
    </row>
    <row r="270" spans="1:16" s="3" customFormat="1" hidden="1" x14ac:dyDescent="0.25">
      <c r="A270" s="19" t="s">
        <v>10</v>
      </c>
      <c r="B270" s="65" t="s">
        <v>290</v>
      </c>
      <c r="C270" s="66"/>
      <c r="D270" s="66"/>
      <c r="E270" s="67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  <c r="P270" s="103">
        <f t="shared" si="45"/>
        <v>693.4906666666667</v>
      </c>
    </row>
    <row r="271" spans="1:16" s="3" customFormat="1" hidden="1" x14ac:dyDescent="0.25">
      <c r="A271" s="19" t="s">
        <v>10</v>
      </c>
      <c r="B271" s="65" t="s">
        <v>287</v>
      </c>
      <c r="C271" s="66"/>
      <c r="D271" s="66"/>
      <c r="E271" s="67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2600.59</v>
      </c>
      <c r="P271" s="103">
        <f t="shared" si="45"/>
        <v>693.4906666666667</v>
      </c>
    </row>
    <row r="272" spans="1:16" s="3" customFormat="1" hidden="1" x14ac:dyDescent="0.25">
      <c r="A272" s="19" t="s">
        <v>10</v>
      </c>
      <c r="B272" s="65" t="s">
        <v>288</v>
      </c>
      <c r="C272" s="66"/>
      <c r="D272" s="66"/>
      <c r="E272" s="67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  <c r="P272" s="103">
        <f t="shared" si="45"/>
        <v>693.4906666666667</v>
      </c>
    </row>
    <row r="273" spans="1:16" s="3" customFormat="1" hidden="1" x14ac:dyDescent="0.25">
      <c r="A273" s="19" t="s">
        <v>10</v>
      </c>
      <c r="B273" s="65" t="s">
        <v>291</v>
      </c>
      <c r="C273" s="66"/>
      <c r="D273" s="66"/>
      <c r="E273" s="67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  <c r="P273" s="103">
        <f t="shared" si="45"/>
        <v>693.4906666666667</v>
      </c>
    </row>
    <row r="274" spans="1:16" s="3" customFormat="1" hidden="1" x14ac:dyDescent="0.25">
      <c r="A274" s="19" t="s">
        <v>10</v>
      </c>
      <c r="B274" s="65" t="s">
        <v>289</v>
      </c>
      <c r="C274" s="66"/>
      <c r="D274" s="66"/>
      <c r="E274" s="67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  <c r="P274" s="103">
        <f t="shared" si="45"/>
        <v>693.4906666666667</v>
      </c>
    </row>
    <row r="275" spans="1:16" s="3" customFormat="1" hidden="1" x14ac:dyDescent="0.25">
      <c r="A275" s="19" t="s">
        <v>10</v>
      </c>
      <c r="B275" s="70" t="s">
        <v>292</v>
      </c>
      <c r="C275" s="71"/>
      <c r="D275" s="71"/>
      <c r="E275" s="72"/>
      <c r="F275" s="20">
        <v>1</v>
      </c>
      <c r="G275" s="20"/>
      <c r="H275" s="20"/>
      <c r="I275" s="20"/>
      <c r="J275" s="20"/>
      <c r="K275" s="20"/>
      <c r="L275" s="20"/>
      <c r="M275" s="20"/>
      <c r="N275" s="20"/>
      <c r="O275" s="30">
        <v>2600.59</v>
      </c>
      <c r="P275" s="103">
        <f t="shared" si="45"/>
        <v>693.4906666666667</v>
      </c>
    </row>
    <row r="276" spans="1:16" s="3" customFormat="1" hidden="1" x14ac:dyDescent="0.25">
      <c r="A276" s="19" t="s">
        <v>10</v>
      </c>
      <c r="B276" s="70" t="s">
        <v>463</v>
      </c>
      <c r="C276" s="71"/>
      <c r="D276" s="71"/>
      <c r="E276" s="72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  <c r="P276" s="103">
        <f t="shared" si="45"/>
        <v>693.4906666666667</v>
      </c>
    </row>
    <row r="277" spans="1:16" hidden="1" x14ac:dyDescent="0.25">
      <c r="A277" s="11"/>
      <c r="B277" s="10"/>
      <c r="C277" s="10"/>
      <c r="D277" s="11"/>
      <c r="E277" s="12" t="s">
        <v>22</v>
      </c>
      <c r="F277" s="13">
        <f>F267</f>
        <v>8</v>
      </c>
      <c r="G277" s="13"/>
      <c r="H277" s="13"/>
      <c r="I277" s="13"/>
      <c r="J277" s="13">
        <f t="shared" ref="J277:O277" si="51">J267</f>
        <v>0</v>
      </c>
      <c r="K277" s="13">
        <f t="shared" si="51"/>
        <v>0</v>
      </c>
      <c r="L277" s="13">
        <f t="shared" si="51"/>
        <v>0</v>
      </c>
      <c r="M277" s="13">
        <f t="shared" si="51"/>
        <v>0</v>
      </c>
      <c r="N277" s="13">
        <f t="shared" si="51"/>
        <v>0</v>
      </c>
      <c r="O277" s="15">
        <f t="shared" si="51"/>
        <v>20804.72</v>
      </c>
      <c r="P277" s="103">
        <f t="shared" si="45"/>
        <v>5547.9253333333336</v>
      </c>
    </row>
    <row r="278" spans="1:16" s="3" customFormat="1" hidden="1" x14ac:dyDescent="0.25">
      <c r="A278" s="23"/>
      <c r="B278" s="29"/>
      <c r="C278" s="29"/>
      <c r="D278" s="23"/>
      <c r="E278" s="24"/>
      <c r="F278" s="25"/>
      <c r="G278" s="25"/>
      <c r="H278" s="25"/>
      <c r="I278" s="25"/>
      <c r="J278" s="25"/>
      <c r="K278" s="25"/>
      <c r="L278" s="25"/>
      <c r="M278" s="25"/>
      <c r="N278" s="25"/>
      <c r="O278" s="27"/>
      <c r="P278" s="103">
        <f t="shared" si="45"/>
        <v>0</v>
      </c>
    </row>
    <row r="279" spans="1:16" hidden="1" x14ac:dyDescent="0.25">
      <c r="A279" s="82" t="s">
        <v>135</v>
      </c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6"/>
      <c r="P279" s="103">
        <f t="shared" si="45"/>
        <v>0</v>
      </c>
    </row>
    <row r="280" spans="1:16" s="3" customFormat="1" hidden="1" x14ac:dyDescent="0.25">
      <c r="A280" s="39" t="s">
        <v>385</v>
      </c>
      <c r="B280" s="40" t="s">
        <v>136</v>
      </c>
      <c r="C280" s="40"/>
      <c r="D280" s="39" t="s">
        <v>13</v>
      </c>
      <c r="E280" s="40" t="s">
        <v>137</v>
      </c>
      <c r="F280" s="39">
        <f>SUM(F281:F282)</f>
        <v>1</v>
      </c>
      <c r="G280" s="39"/>
      <c r="H280" s="39"/>
      <c r="I280" s="39"/>
      <c r="J280" s="39">
        <f t="shared" ref="J280:N280" si="52">SUM(J281:J282)</f>
        <v>0</v>
      </c>
      <c r="K280" s="39">
        <f t="shared" si="52"/>
        <v>0</v>
      </c>
      <c r="L280" s="39">
        <f t="shared" si="52"/>
        <v>0</v>
      </c>
      <c r="M280" s="39">
        <f t="shared" si="52"/>
        <v>0</v>
      </c>
      <c r="N280" s="39">
        <f t="shared" si="52"/>
        <v>0</v>
      </c>
      <c r="O280" s="43">
        <f>SUM(O281:O282)</f>
        <v>2646.24</v>
      </c>
      <c r="P280" s="103">
        <f t="shared" si="45"/>
        <v>705.66399999999999</v>
      </c>
    </row>
    <row r="281" spans="1:16" s="28" customFormat="1" hidden="1" x14ac:dyDescent="0.25">
      <c r="A281" s="20" t="s">
        <v>1</v>
      </c>
      <c r="B281" s="62" t="s">
        <v>194</v>
      </c>
      <c r="C281" s="63"/>
      <c r="D281" s="63"/>
      <c r="E281" s="64"/>
      <c r="F281" s="20"/>
      <c r="G281" s="20"/>
      <c r="H281" s="20"/>
      <c r="I281" s="20"/>
      <c r="J281" s="20"/>
      <c r="K281" s="20"/>
      <c r="L281" s="20"/>
      <c r="M281" s="20"/>
      <c r="N281" s="20"/>
      <c r="O281" s="21"/>
      <c r="P281" s="103">
        <f t="shared" si="45"/>
        <v>0</v>
      </c>
    </row>
    <row r="282" spans="1:16" s="3" customFormat="1" hidden="1" x14ac:dyDescent="0.25">
      <c r="A282" s="19" t="s">
        <v>13</v>
      </c>
      <c r="B282" s="65" t="s">
        <v>423</v>
      </c>
      <c r="C282" s="66"/>
      <c r="D282" s="66"/>
      <c r="E282" s="67"/>
      <c r="F282" s="20">
        <v>1</v>
      </c>
      <c r="G282" s="20"/>
      <c r="H282" s="20"/>
      <c r="I282" s="20"/>
      <c r="J282" s="20"/>
      <c r="K282" s="20"/>
      <c r="L282" s="20"/>
      <c r="M282" s="20"/>
      <c r="N282" s="20"/>
      <c r="O282" s="30">
        <v>2646.24</v>
      </c>
      <c r="P282" s="103">
        <f t="shared" si="45"/>
        <v>705.66399999999999</v>
      </c>
    </row>
    <row r="283" spans="1:16" s="28" customFormat="1" hidden="1" x14ac:dyDescent="0.25">
      <c r="A283" s="39" t="s">
        <v>386</v>
      </c>
      <c r="B283" s="40" t="s">
        <v>138</v>
      </c>
      <c r="C283" s="40"/>
      <c r="D283" s="39" t="s">
        <v>13</v>
      </c>
      <c r="E283" s="40" t="s">
        <v>139</v>
      </c>
      <c r="F283" s="39">
        <f>SUM(F284:F285)</f>
        <v>1</v>
      </c>
      <c r="G283" s="39"/>
      <c r="H283" s="39"/>
      <c r="I283" s="39"/>
      <c r="J283" s="39">
        <f t="shared" ref="J283:N283" si="53">SUM(J284:J285)</f>
        <v>0</v>
      </c>
      <c r="K283" s="39">
        <f t="shared" si="53"/>
        <v>0</v>
      </c>
      <c r="L283" s="39">
        <f t="shared" si="53"/>
        <v>0</v>
      </c>
      <c r="M283" s="39">
        <f t="shared" si="53"/>
        <v>0</v>
      </c>
      <c r="N283" s="39">
        <f t="shared" si="53"/>
        <v>0</v>
      </c>
      <c r="O283" s="43">
        <f>SUM(O284:O285)</f>
        <v>2646.24</v>
      </c>
      <c r="P283" s="103">
        <f t="shared" si="45"/>
        <v>705.66399999999999</v>
      </c>
    </row>
    <row r="284" spans="1:16" s="28" customFormat="1" hidden="1" x14ac:dyDescent="0.25">
      <c r="A284" s="20" t="s">
        <v>1</v>
      </c>
      <c r="B284" s="62" t="s">
        <v>194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  <c r="P284" s="103">
        <f t="shared" si="45"/>
        <v>0</v>
      </c>
    </row>
    <row r="285" spans="1:16" s="3" customFormat="1" hidden="1" x14ac:dyDescent="0.25">
      <c r="A285" s="19" t="s">
        <v>13</v>
      </c>
      <c r="B285" s="65" t="s">
        <v>415</v>
      </c>
      <c r="C285" s="66"/>
      <c r="D285" s="66"/>
      <c r="E285" s="67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2646.24</v>
      </c>
      <c r="P285" s="103">
        <f t="shared" si="45"/>
        <v>705.66399999999999</v>
      </c>
    </row>
    <row r="286" spans="1:16" s="28" customFormat="1" hidden="1" x14ac:dyDescent="0.25">
      <c r="A286" s="39" t="s">
        <v>387</v>
      </c>
      <c r="B286" s="40" t="s">
        <v>445</v>
      </c>
      <c r="C286" s="40"/>
      <c r="D286" s="39" t="s">
        <v>13</v>
      </c>
      <c r="E286" s="40" t="s">
        <v>446</v>
      </c>
      <c r="F286" s="39">
        <f>SUM(F287:F288)</f>
        <v>1</v>
      </c>
      <c r="G286" s="39"/>
      <c r="H286" s="39"/>
      <c r="I286" s="39"/>
      <c r="J286" s="39">
        <f t="shared" ref="J286:N286" si="54">SUM(J287:J288)</f>
        <v>0</v>
      </c>
      <c r="K286" s="39">
        <f t="shared" si="54"/>
        <v>0</v>
      </c>
      <c r="L286" s="39">
        <f t="shared" si="54"/>
        <v>0</v>
      </c>
      <c r="M286" s="39">
        <f t="shared" si="54"/>
        <v>0</v>
      </c>
      <c r="N286" s="39">
        <f t="shared" si="54"/>
        <v>0</v>
      </c>
      <c r="O286" s="43">
        <f>SUM(O287:O288)</f>
        <v>2646.24</v>
      </c>
      <c r="P286" s="103">
        <f t="shared" si="45"/>
        <v>705.66399999999999</v>
      </c>
    </row>
    <row r="287" spans="1:16" s="28" customFormat="1" hidden="1" x14ac:dyDescent="0.25">
      <c r="A287" s="20" t="s">
        <v>1</v>
      </c>
      <c r="B287" s="62" t="s">
        <v>194</v>
      </c>
      <c r="C287" s="63"/>
      <c r="D287" s="63"/>
      <c r="E287" s="64"/>
      <c r="F287" s="20"/>
      <c r="G287" s="20"/>
      <c r="H287" s="20"/>
      <c r="I287" s="20"/>
      <c r="J287" s="20"/>
      <c r="K287" s="20"/>
      <c r="L287" s="20"/>
      <c r="M287" s="20"/>
      <c r="N287" s="20"/>
      <c r="O287" s="21"/>
      <c r="P287" s="103">
        <f t="shared" si="45"/>
        <v>0</v>
      </c>
    </row>
    <row r="288" spans="1:16" s="3" customFormat="1" hidden="1" x14ac:dyDescent="0.25">
      <c r="A288" s="19" t="s">
        <v>13</v>
      </c>
      <c r="B288" s="65" t="s">
        <v>279</v>
      </c>
      <c r="C288" s="66"/>
      <c r="D288" s="66"/>
      <c r="E288" s="67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2646.24</v>
      </c>
      <c r="P288" s="103">
        <f t="shared" si="45"/>
        <v>705.66399999999999</v>
      </c>
    </row>
    <row r="289" spans="1:16" s="28" customFormat="1" hidden="1" x14ac:dyDescent="0.25">
      <c r="A289" s="39" t="s">
        <v>388</v>
      </c>
      <c r="B289" s="40" t="s">
        <v>140</v>
      </c>
      <c r="C289" s="40"/>
      <c r="D289" s="39" t="s">
        <v>13</v>
      </c>
      <c r="E289" s="40" t="s">
        <v>141</v>
      </c>
      <c r="F289" s="39">
        <f>SUM(F290:F291)</f>
        <v>1</v>
      </c>
      <c r="G289" s="39"/>
      <c r="H289" s="39"/>
      <c r="I289" s="39"/>
      <c r="J289" s="39">
        <f t="shared" ref="J289:N289" si="55">SUM(J290:J291)</f>
        <v>0</v>
      </c>
      <c r="K289" s="39">
        <f t="shared" si="55"/>
        <v>0</v>
      </c>
      <c r="L289" s="39">
        <f t="shared" si="55"/>
        <v>0</v>
      </c>
      <c r="M289" s="39">
        <f t="shared" si="55"/>
        <v>0</v>
      </c>
      <c r="N289" s="39">
        <f t="shared" si="55"/>
        <v>0</v>
      </c>
      <c r="O289" s="43">
        <f>SUM(O290:O291)</f>
        <v>2646.24</v>
      </c>
      <c r="P289" s="103">
        <f t="shared" si="45"/>
        <v>705.66399999999999</v>
      </c>
    </row>
    <row r="290" spans="1:16" s="28" customFormat="1" hidden="1" x14ac:dyDescent="0.25">
      <c r="A290" s="20" t="s">
        <v>1</v>
      </c>
      <c r="B290" s="62" t="s">
        <v>194</v>
      </c>
      <c r="C290" s="63"/>
      <c r="D290" s="63"/>
      <c r="E290" s="64"/>
      <c r="F290" s="20"/>
      <c r="G290" s="20"/>
      <c r="H290" s="20"/>
      <c r="I290" s="20"/>
      <c r="J290" s="20"/>
      <c r="K290" s="20"/>
      <c r="L290" s="20"/>
      <c r="M290" s="20"/>
      <c r="N290" s="20"/>
      <c r="O290" s="21"/>
      <c r="P290" s="103">
        <f t="shared" si="45"/>
        <v>0</v>
      </c>
    </row>
    <row r="291" spans="1:16" s="3" customFormat="1" hidden="1" x14ac:dyDescent="0.25">
      <c r="A291" s="19" t="s">
        <v>13</v>
      </c>
      <c r="B291" s="65" t="s">
        <v>253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2646.24</v>
      </c>
      <c r="P291" s="103">
        <f t="shared" si="45"/>
        <v>705.66399999999999</v>
      </c>
    </row>
    <row r="292" spans="1:16" s="28" customFormat="1" hidden="1" x14ac:dyDescent="0.25">
      <c r="A292" s="39" t="s">
        <v>389</v>
      </c>
      <c r="B292" s="40" t="s">
        <v>142</v>
      </c>
      <c r="C292" s="40"/>
      <c r="D292" s="39" t="s">
        <v>13</v>
      </c>
      <c r="E292" s="40" t="s">
        <v>143</v>
      </c>
      <c r="F292" s="39">
        <f>SUM(F293:F294)</f>
        <v>1</v>
      </c>
      <c r="G292" s="39"/>
      <c r="H292" s="39"/>
      <c r="I292" s="39"/>
      <c r="J292" s="39">
        <f t="shared" ref="J292:N292" si="56">SUM(J293:J294)</f>
        <v>0</v>
      </c>
      <c r="K292" s="39">
        <f t="shared" si="56"/>
        <v>0</v>
      </c>
      <c r="L292" s="39">
        <f t="shared" si="56"/>
        <v>0</v>
      </c>
      <c r="M292" s="39">
        <f t="shared" si="56"/>
        <v>0</v>
      </c>
      <c r="N292" s="39">
        <f t="shared" si="56"/>
        <v>0</v>
      </c>
      <c r="O292" s="43">
        <f>SUM(O293:O294)</f>
        <v>2646.24</v>
      </c>
      <c r="P292" s="103">
        <f t="shared" si="45"/>
        <v>705.66399999999999</v>
      </c>
    </row>
    <row r="293" spans="1:16" s="28" customFormat="1" hidden="1" x14ac:dyDescent="0.25">
      <c r="A293" s="20" t="s">
        <v>1</v>
      </c>
      <c r="B293" s="62" t="s">
        <v>194</v>
      </c>
      <c r="C293" s="63"/>
      <c r="D293" s="63"/>
      <c r="E293" s="64"/>
      <c r="F293" s="20"/>
      <c r="G293" s="20"/>
      <c r="H293" s="20"/>
      <c r="I293" s="20"/>
      <c r="J293" s="20"/>
      <c r="K293" s="20"/>
      <c r="L293" s="20"/>
      <c r="M293" s="20"/>
      <c r="N293" s="20"/>
      <c r="O293" s="21"/>
      <c r="P293" s="103">
        <f t="shared" si="45"/>
        <v>0</v>
      </c>
    </row>
    <row r="294" spans="1:16" s="3" customFormat="1" hidden="1" x14ac:dyDescent="0.25">
      <c r="A294" s="19" t="s">
        <v>13</v>
      </c>
      <c r="B294" s="65" t="s">
        <v>252</v>
      </c>
      <c r="C294" s="66"/>
      <c r="D294" s="66"/>
      <c r="E294" s="67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30">
        <v>2646.24</v>
      </c>
      <c r="P294" s="103">
        <f t="shared" si="45"/>
        <v>705.66399999999999</v>
      </c>
    </row>
    <row r="295" spans="1:16" s="28" customFormat="1" hidden="1" x14ac:dyDescent="0.25">
      <c r="A295" s="39" t="s">
        <v>390</v>
      </c>
      <c r="B295" s="40" t="s">
        <v>144</v>
      </c>
      <c r="C295" s="40"/>
      <c r="D295" s="39" t="s">
        <v>13</v>
      </c>
      <c r="E295" s="40" t="s">
        <v>145</v>
      </c>
      <c r="F295" s="39">
        <f>SUM(F296:F297)</f>
        <v>1</v>
      </c>
      <c r="G295" s="39"/>
      <c r="H295" s="39"/>
      <c r="I295" s="39"/>
      <c r="J295" s="39">
        <f t="shared" ref="J295:N295" si="57">SUM(J296:J297)</f>
        <v>0</v>
      </c>
      <c r="K295" s="39">
        <f t="shared" si="57"/>
        <v>0</v>
      </c>
      <c r="L295" s="39">
        <f t="shared" si="57"/>
        <v>0</v>
      </c>
      <c r="M295" s="39">
        <f t="shared" si="57"/>
        <v>0</v>
      </c>
      <c r="N295" s="39">
        <f t="shared" si="57"/>
        <v>0</v>
      </c>
      <c r="O295" s="43">
        <f>SUM(O296:O297)</f>
        <v>2646.24</v>
      </c>
      <c r="P295" s="103">
        <f t="shared" si="45"/>
        <v>705.66399999999999</v>
      </c>
    </row>
    <row r="296" spans="1:16" s="28" customFormat="1" hidden="1" x14ac:dyDescent="0.25">
      <c r="A296" s="20" t="s">
        <v>1</v>
      </c>
      <c r="B296" s="62" t="s">
        <v>194</v>
      </c>
      <c r="C296" s="63"/>
      <c r="D296" s="63"/>
      <c r="E296" s="64"/>
      <c r="F296" s="20"/>
      <c r="G296" s="20"/>
      <c r="H296" s="20"/>
      <c r="I296" s="20"/>
      <c r="J296" s="20"/>
      <c r="K296" s="20"/>
      <c r="L296" s="20"/>
      <c r="M296" s="20"/>
      <c r="N296" s="20"/>
      <c r="O296" s="21"/>
      <c r="P296" s="103">
        <f t="shared" si="45"/>
        <v>0</v>
      </c>
    </row>
    <row r="297" spans="1:16" s="3" customFormat="1" hidden="1" x14ac:dyDescent="0.25">
      <c r="A297" s="19" t="s">
        <v>13</v>
      </c>
      <c r="B297" s="65" t="s">
        <v>247</v>
      </c>
      <c r="C297" s="66"/>
      <c r="D297" s="66"/>
      <c r="E297" s="67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  <c r="P297" s="103">
        <f t="shared" si="45"/>
        <v>705.66399999999999</v>
      </c>
    </row>
    <row r="298" spans="1:16" s="3" customFormat="1" hidden="1" x14ac:dyDescent="0.25">
      <c r="A298" s="19"/>
      <c r="B298" s="18" t="s">
        <v>146</v>
      </c>
      <c r="C298" s="18"/>
      <c r="D298" s="19" t="s">
        <v>13</v>
      </c>
      <c r="E298" s="18" t="s">
        <v>147</v>
      </c>
      <c r="F298" s="20"/>
      <c r="G298" s="20"/>
      <c r="H298" s="20"/>
      <c r="I298" s="20"/>
      <c r="J298" s="20" t="s">
        <v>12</v>
      </c>
      <c r="K298" s="20" t="s">
        <v>12</v>
      </c>
      <c r="L298" s="20" t="s">
        <v>12</v>
      </c>
      <c r="M298" s="20" t="s">
        <v>12</v>
      </c>
      <c r="N298" s="20" t="s">
        <v>12</v>
      </c>
      <c r="O298" s="21"/>
      <c r="P298" s="103">
        <f t="shared" si="45"/>
        <v>0</v>
      </c>
    </row>
    <row r="299" spans="1:16" s="3" customFormat="1" hidden="1" x14ac:dyDescent="0.25">
      <c r="A299" s="19"/>
      <c r="B299" s="18" t="s">
        <v>148</v>
      </c>
      <c r="C299" s="18"/>
      <c r="D299" s="19" t="s">
        <v>13</v>
      </c>
      <c r="E299" s="18" t="s">
        <v>149</v>
      </c>
      <c r="F299" s="20"/>
      <c r="G299" s="20"/>
      <c r="H299" s="20"/>
      <c r="I299" s="20"/>
      <c r="J299" s="20" t="s">
        <v>12</v>
      </c>
      <c r="K299" s="20" t="s">
        <v>12</v>
      </c>
      <c r="L299" s="20" t="s">
        <v>12</v>
      </c>
      <c r="M299" s="20" t="s">
        <v>12</v>
      </c>
      <c r="N299" s="20" t="s">
        <v>12</v>
      </c>
      <c r="O299" s="21"/>
      <c r="P299" s="103">
        <f t="shared" si="45"/>
        <v>0</v>
      </c>
    </row>
    <row r="300" spans="1:16" s="3" customFormat="1" hidden="1" x14ac:dyDescent="0.25">
      <c r="A300" s="39" t="s">
        <v>391</v>
      </c>
      <c r="B300" s="40" t="s">
        <v>150</v>
      </c>
      <c r="C300" s="40"/>
      <c r="D300" s="39" t="s">
        <v>13</v>
      </c>
      <c r="E300" s="40" t="s">
        <v>151</v>
      </c>
      <c r="F300" s="39">
        <f>SUM(F301:F302)</f>
        <v>1</v>
      </c>
      <c r="G300" s="39"/>
      <c r="H300" s="39"/>
      <c r="I300" s="39"/>
      <c r="J300" s="39">
        <f t="shared" ref="J300:N300" si="58">SUM(J301:J302)</f>
        <v>0</v>
      </c>
      <c r="K300" s="39">
        <f t="shared" si="58"/>
        <v>0</v>
      </c>
      <c r="L300" s="39">
        <f t="shared" si="58"/>
        <v>0</v>
      </c>
      <c r="M300" s="39">
        <f t="shared" si="58"/>
        <v>0</v>
      </c>
      <c r="N300" s="39">
        <f t="shared" si="58"/>
        <v>0</v>
      </c>
      <c r="O300" s="43">
        <f>SUM(O301:O302)</f>
        <v>2646.24</v>
      </c>
      <c r="P300" s="103">
        <f t="shared" si="45"/>
        <v>705.66399999999999</v>
      </c>
    </row>
    <row r="301" spans="1:16" s="28" customFormat="1" hidden="1" x14ac:dyDescent="0.25">
      <c r="A301" s="20" t="s">
        <v>1</v>
      </c>
      <c r="B301" s="62" t="s">
        <v>194</v>
      </c>
      <c r="C301" s="63"/>
      <c r="D301" s="63"/>
      <c r="E301" s="64"/>
      <c r="F301" s="20"/>
      <c r="G301" s="20"/>
      <c r="H301" s="20"/>
      <c r="I301" s="20"/>
      <c r="J301" s="20"/>
      <c r="K301" s="20"/>
      <c r="L301" s="20"/>
      <c r="M301" s="20"/>
      <c r="N301" s="20"/>
      <c r="O301" s="21"/>
      <c r="P301" s="103">
        <f t="shared" si="45"/>
        <v>0</v>
      </c>
    </row>
    <row r="302" spans="1:16" s="3" customFormat="1" hidden="1" x14ac:dyDescent="0.25">
      <c r="A302" s="19" t="s">
        <v>13</v>
      </c>
      <c r="B302" s="65" t="s">
        <v>416</v>
      </c>
      <c r="C302" s="66"/>
      <c r="D302" s="66"/>
      <c r="E302" s="67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  <c r="P302" s="103">
        <f t="shared" si="45"/>
        <v>705.66399999999999</v>
      </c>
    </row>
    <row r="303" spans="1:16" s="3" customFormat="1" hidden="1" x14ac:dyDescent="0.25">
      <c r="A303" s="19"/>
      <c r="B303" s="18" t="s">
        <v>152</v>
      </c>
      <c r="C303" s="18"/>
      <c r="D303" s="19" t="s">
        <v>13</v>
      </c>
      <c r="E303" s="18" t="s">
        <v>153</v>
      </c>
      <c r="F303" s="20"/>
      <c r="G303" s="20"/>
      <c r="H303" s="20"/>
      <c r="I303" s="20"/>
      <c r="J303" s="20" t="s">
        <v>12</v>
      </c>
      <c r="K303" s="20" t="s">
        <v>12</v>
      </c>
      <c r="L303" s="20" t="s">
        <v>12</v>
      </c>
      <c r="M303" s="20" t="s">
        <v>12</v>
      </c>
      <c r="N303" s="20" t="s">
        <v>12</v>
      </c>
      <c r="O303" s="21"/>
      <c r="P303" s="103">
        <f t="shared" ref="P303:P366" si="59">O303/30*8</f>
        <v>0</v>
      </c>
    </row>
    <row r="304" spans="1:16" s="28" customFormat="1" hidden="1" x14ac:dyDescent="0.25">
      <c r="A304" s="39" t="s">
        <v>392</v>
      </c>
      <c r="B304" s="40" t="s">
        <v>154</v>
      </c>
      <c r="C304" s="40"/>
      <c r="D304" s="39" t="s">
        <v>13</v>
      </c>
      <c r="E304" s="40" t="s">
        <v>155</v>
      </c>
      <c r="F304" s="39">
        <f>SUM(F305:F306)</f>
        <v>1</v>
      </c>
      <c r="G304" s="39"/>
      <c r="H304" s="39"/>
      <c r="I304" s="39"/>
      <c r="J304" s="39">
        <f t="shared" ref="J304:N304" si="60">SUM(J305:J306)</f>
        <v>0</v>
      </c>
      <c r="K304" s="39">
        <f t="shared" si="60"/>
        <v>0</v>
      </c>
      <c r="L304" s="39">
        <f t="shared" si="60"/>
        <v>0</v>
      </c>
      <c r="M304" s="39">
        <f t="shared" si="60"/>
        <v>0</v>
      </c>
      <c r="N304" s="39">
        <f t="shared" si="60"/>
        <v>0</v>
      </c>
      <c r="O304" s="43">
        <f>SUM(O305:O306)</f>
        <v>2646.24</v>
      </c>
      <c r="P304" s="103">
        <f t="shared" si="59"/>
        <v>705.66399999999999</v>
      </c>
    </row>
    <row r="305" spans="1:16" s="28" customFormat="1" hidden="1" x14ac:dyDescent="0.25">
      <c r="A305" s="20" t="s">
        <v>1</v>
      </c>
      <c r="B305" s="62" t="s">
        <v>194</v>
      </c>
      <c r="C305" s="63"/>
      <c r="D305" s="63"/>
      <c r="E305" s="64"/>
      <c r="F305" s="20"/>
      <c r="G305" s="20"/>
      <c r="H305" s="20"/>
      <c r="I305" s="20"/>
      <c r="J305" s="20"/>
      <c r="K305" s="20"/>
      <c r="L305" s="20"/>
      <c r="M305" s="20"/>
      <c r="N305" s="20"/>
      <c r="O305" s="21"/>
      <c r="P305" s="103">
        <f t="shared" si="59"/>
        <v>0</v>
      </c>
    </row>
    <row r="306" spans="1:16" s="3" customFormat="1" hidden="1" x14ac:dyDescent="0.25">
      <c r="A306" s="19" t="s">
        <v>13</v>
      </c>
      <c r="B306" s="65" t="s">
        <v>422</v>
      </c>
      <c r="C306" s="66"/>
      <c r="D306" s="66"/>
      <c r="E306" s="67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  <c r="P306" s="103">
        <f t="shared" si="59"/>
        <v>705.66399999999999</v>
      </c>
    </row>
    <row r="307" spans="1:16" s="28" customFormat="1" hidden="1" x14ac:dyDescent="0.25">
      <c r="A307" s="39" t="s">
        <v>393</v>
      </c>
      <c r="B307" s="40" t="s">
        <v>447</v>
      </c>
      <c r="C307" s="40"/>
      <c r="D307" s="39" t="s">
        <v>13</v>
      </c>
      <c r="E307" s="40" t="s">
        <v>156</v>
      </c>
      <c r="F307" s="39">
        <f>SUM(F308:F311)</f>
        <v>3</v>
      </c>
      <c r="G307" s="39"/>
      <c r="H307" s="39"/>
      <c r="I307" s="39"/>
      <c r="J307" s="39">
        <f t="shared" ref="J307:N307" si="61">SUM(J308:J311)</f>
        <v>0</v>
      </c>
      <c r="K307" s="39">
        <f t="shared" si="61"/>
        <v>0</v>
      </c>
      <c r="L307" s="39">
        <f t="shared" si="61"/>
        <v>0</v>
      </c>
      <c r="M307" s="39">
        <f t="shared" si="61"/>
        <v>0</v>
      </c>
      <c r="N307" s="39">
        <f t="shared" si="61"/>
        <v>0</v>
      </c>
      <c r="O307" s="43">
        <f>SUM(O308:O311)</f>
        <v>7938.7199999999993</v>
      </c>
      <c r="P307" s="103">
        <f t="shared" si="59"/>
        <v>2116.9919999999997</v>
      </c>
    </row>
    <row r="308" spans="1:16" s="28" customFormat="1" hidden="1" x14ac:dyDescent="0.25">
      <c r="A308" s="20" t="s">
        <v>1</v>
      </c>
      <c r="B308" s="62" t="s">
        <v>194</v>
      </c>
      <c r="C308" s="63"/>
      <c r="D308" s="63"/>
      <c r="E308" s="64"/>
      <c r="F308" s="20"/>
      <c r="G308" s="20"/>
      <c r="H308" s="20"/>
      <c r="I308" s="20"/>
      <c r="J308" s="20"/>
      <c r="K308" s="20"/>
      <c r="L308" s="20"/>
      <c r="M308" s="20"/>
      <c r="N308" s="20"/>
      <c r="O308" s="21"/>
      <c r="P308" s="103">
        <f t="shared" si="59"/>
        <v>0</v>
      </c>
    </row>
    <row r="309" spans="1:16" s="3" customFormat="1" hidden="1" x14ac:dyDescent="0.25">
      <c r="A309" s="19" t="s">
        <v>13</v>
      </c>
      <c r="B309" s="65" t="s">
        <v>267</v>
      </c>
      <c r="C309" s="66"/>
      <c r="D309" s="66"/>
      <c r="E309" s="67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  <c r="P309" s="103">
        <f t="shared" si="59"/>
        <v>705.66399999999999</v>
      </c>
    </row>
    <row r="310" spans="1:16" s="3" customFormat="1" hidden="1" x14ac:dyDescent="0.25">
      <c r="A310" s="19" t="s">
        <v>13</v>
      </c>
      <c r="B310" s="65" t="s">
        <v>268</v>
      </c>
      <c r="C310" s="66"/>
      <c r="D310" s="66"/>
      <c r="E310" s="67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  <c r="P310" s="103">
        <f t="shared" si="59"/>
        <v>705.66399999999999</v>
      </c>
    </row>
    <row r="311" spans="1:16" s="3" customFormat="1" hidden="1" x14ac:dyDescent="0.25">
      <c r="A311" s="19" t="s">
        <v>13</v>
      </c>
      <c r="B311" s="65" t="s">
        <v>269</v>
      </c>
      <c r="C311" s="66"/>
      <c r="D311" s="66"/>
      <c r="E311" s="67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  <c r="P311" s="103">
        <f t="shared" si="59"/>
        <v>705.66399999999999</v>
      </c>
    </row>
    <row r="312" spans="1:16" s="28" customFormat="1" hidden="1" x14ac:dyDescent="0.25">
      <c r="A312" s="39" t="s">
        <v>394</v>
      </c>
      <c r="B312" s="40" t="s">
        <v>157</v>
      </c>
      <c r="C312" s="40"/>
      <c r="D312" s="39" t="s">
        <v>13</v>
      </c>
      <c r="E312" s="40" t="s">
        <v>402</v>
      </c>
      <c r="F312" s="39">
        <f>SUM(F313:F314)</f>
        <v>1</v>
      </c>
      <c r="G312" s="39"/>
      <c r="H312" s="39"/>
      <c r="I312" s="39"/>
      <c r="J312" s="39">
        <f t="shared" ref="J312:N312" si="62">SUM(J313:J314)</f>
        <v>0</v>
      </c>
      <c r="K312" s="39">
        <f t="shared" si="62"/>
        <v>0</v>
      </c>
      <c r="L312" s="39">
        <f t="shared" si="62"/>
        <v>0</v>
      </c>
      <c r="M312" s="39">
        <f t="shared" si="62"/>
        <v>0</v>
      </c>
      <c r="N312" s="39">
        <f t="shared" si="62"/>
        <v>0</v>
      </c>
      <c r="O312" s="43">
        <f>SUM(O313:O314)</f>
        <v>2646.24</v>
      </c>
      <c r="P312" s="103">
        <f t="shared" si="59"/>
        <v>705.66399999999999</v>
      </c>
    </row>
    <row r="313" spans="1:16" s="28" customFormat="1" hidden="1" x14ac:dyDescent="0.25">
      <c r="A313" s="20" t="s">
        <v>1</v>
      </c>
      <c r="B313" s="62" t="s">
        <v>194</v>
      </c>
      <c r="C313" s="63"/>
      <c r="D313" s="63"/>
      <c r="E313" s="64"/>
      <c r="F313" s="20"/>
      <c r="G313" s="20"/>
      <c r="H313" s="20"/>
      <c r="I313" s="20"/>
      <c r="J313" s="20"/>
      <c r="K313" s="20"/>
      <c r="L313" s="20"/>
      <c r="M313" s="20"/>
      <c r="N313" s="20"/>
      <c r="O313" s="21"/>
      <c r="P313" s="103">
        <f t="shared" si="59"/>
        <v>0</v>
      </c>
    </row>
    <row r="314" spans="1:16" s="3" customFormat="1" hidden="1" x14ac:dyDescent="0.25">
      <c r="A314" s="19" t="s">
        <v>13</v>
      </c>
      <c r="B314" s="65" t="s">
        <v>262</v>
      </c>
      <c r="C314" s="66"/>
      <c r="D314" s="66"/>
      <c r="E314" s="67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  <c r="P314" s="103">
        <f t="shared" si="59"/>
        <v>705.66399999999999</v>
      </c>
    </row>
    <row r="315" spans="1:16" s="28" customFormat="1" hidden="1" x14ac:dyDescent="0.25">
      <c r="A315" s="39" t="s">
        <v>395</v>
      </c>
      <c r="B315" s="40" t="s">
        <v>158</v>
      </c>
      <c r="C315" s="40"/>
      <c r="D315" s="39" t="s">
        <v>13</v>
      </c>
      <c r="E315" s="40" t="s">
        <v>159</v>
      </c>
      <c r="F315" s="39">
        <f>SUM(F316:F317)</f>
        <v>1</v>
      </c>
      <c r="G315" s="39"/>
      <c r="H315" s="39"/>
      <c r="I315" s="39"/>
      <c r="J315" s="39">
        <f t="shared" ref="J315:N315" si="63">SUM(J316:J317)</f>
        <v>0</v>
      </c>
      <c r="K315" s="39">
        <f t="shared" si="63"/>
        <v>0</v>
      </c>
      <c r="L315" s="39">
        <f t="shared" si="63"/>
        <v>0</v>
      </c>
      <c r="M315" s="39">
        <f t="shared" si="63"/>
        <v>0</v>
      </c>
      <c r="N315" s="39">
        <f t="shared" si="63"/>
        <v>0</v>
      </c>
      <c r="O315" s="43">
        <f>SUM(O316:O317)</f>
        <v>2646.24</v>
      </c>
      <c r="P315" s="103">
        <f t="shared" si="59"/>
        <v>705.66399999999999</v>
      </c>
    </row>
    <row r="316" spans="1:16" s="28" customFormat="1" hidden="1" x14ac:dyDescent="0.25">
      <c r="A316" s="20" t="s">
        <v>1</v>
      </c>
      <c r="B316" s="62" t="s">
        <v>194</v>
      </c>
      <c r="C316" s="63"/>
      <c r="D316" s="63"/>
      <c r="E316" s="64"/>
      <c r="F316" s="20"/>
      <c r="G316" s="20"/>
      <c r="H316" s="20"/>
      <c r="I316" s="20"/>
      <c r="J316" s="20"/>
      <c r="K316" s="20"/>
      <c r="L316" s="20"/>
      <c r="M316" s="20"/>
      <c r="N316" s="20"/>
      <c r="O316" s="21"/>
      <c r="P316" s="103">
        <f t="shared" si="59"/>
        <v>0</v>
      </c>
    </row>
    <row r="317" spans="1:16" s="3" customFormat="1" hidden="1" x14ac:dyDescent="0.25">
      <c r="A317" s="19" t="s">
        <v>13</v>
      </c>
      <c r="B317" s="65" t="s">
        <v>246</v>
      </c>
      <c r="C317" s="66"/>
      <c r="D317" s="66"/>
      <c r="E317" s="67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  <c r="P317" s="103">
        <f t="shared" si="59"/>
        <v>705.66399999999999</v>
      </c>
    </row>
    <row r="318" spans="1:16" s="28" customFormat="1" hidden="1" x14ac:dyDescent="0.25">
      <c r="A318" s="39" t="s">
        <v>396</v>
      </c>
      <c r="B318" s="40" t="s">
        <v>160</v>
      </c>
      <c r="C318" s="40"/>
      <c r="D318" s="39" t="s">
        <v>13</v>
      </c>
      <c r="E318" s="40" t="s">
        <v>448</v>
      </c>
      <c r="F318" s="39">
        <f>SUM(F319:F320)</f>
        <v>1</v>
      </c>
      <c r="G318" s="39"/>
      <c r="H318" s="39"/>
      <c r="I318" s="39"/>
      <c r="J318" s="39">
        <f t="shared" ref="J318:N318" si="64">SUM(J319:J320)</f>
        <v>0</v>
      </c>
      <c r="K318" s="39">
        <f t="shared" si="64"/>
        <v>0</v>
      </c>
      <c r="L318" s="39">
        <f t="shared" si="64"/>
        <v>0</v>
      </c>
      <c r="M318" s="39">
        <f t="shared" si="64"/>
        <v>0</v>
      </c>
      <c r="N318" s="39">
        <f t="shared" si="64"/>
        <v>0</v>
      </c>
      <c r="O318" s="43">
        <f>SUM(O319:O320)</f>
        <v>2646.24</v>
      </c>
      <c r="P318" s="103">
        <f t="shared" si="59"/>
        <v>705.66399999999999</v>
      </c>
    </row>
    <row r="319" spans="1:16" s="28" customFormat="1" hidden="1" x14ac:dyDescent="0.25">
      <c r="A319" s="20" t="s">
        <v>1</v>
      </c>
      <c r="B319" s="62" t="s">
        <v>194</v>
      </c>
      <c r="C319" s="63"/>
      <c r="D319" s="63"/>
      <c r="E319" s="64"/>
      <c r="F319" s="20"/>
      <c r="G319" s="20"/>
      <c r="H319" s="20"/>
      <c r="I319" s="20"/>
      <c r="J319" s="20"/>
      <c r="K319" s="20"/>
      <c r="L319" s="20"/>
      <c r="M319" s="20"/>
      <c r="N319" s="20"/>
      <c r="O319" s="21"/>
      <c r="P319" s="103">
        <f t="shared" si="59"/>
        <v>0</v>
      </c>
    </row>
    <row r="320" spans="1:16" s="3" customFormat="1" hidden="1" x14ac:dyDescent="0.25">
      <c r="A320" s="19" t="s">
        <v>13</v>
      </c>
      <c r="B320" s="65" t="s">
        <v>294</v>
      </c>
      <c r="C320" s="66"/>
      <c r="D320" s="66"/>
      <c r="E320" s="67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  <c r="P320" s="103">
        <f t="shared" si="59"/>
        <v>705.66399999999999</v>
      </c>
    </row>
    <row r="321" spans="1:16" s="28" customFormat="1" hidden="1" x14ac:dyDescent="0.25">
      <c r="A321" s="39" t="s">
        <v>397</v>
      </c>
      <c r="B321" s="40" t="s">
        <v>161</v>
      </c>
      <c r="C321" s="40"/>
      <c r="D321" s="39" t="s">
        <v>13</v>
      </c>
      <c r="E321" s="40" t="s">
        <v>403</v>
      </c>
      <c r="F321" s="39">
        <f>SUM(F322:F324)</f>
        <v>1</v>
      </c>
      <c r="G321" s="39"/>
      <c r="H321" s="39"/>
      <c r="I321" s="39"/>
      <c r="J321" s="39">
        <f t="shared" ref="J321:N321" si="65">SUM(J322:J324)</f>
        <v>0</v>
      </c>
      <c r="K321" s="39">
        <f t="shared" si="65"/>
        <v>0</v>
      </c>
      <c r="L321" s="39">
        <f t="shared" si="65"/>
        <v>0</v>
      </c>
      <c r="M321" s="39">
        <f t="shared" si="65"/>
        <v>0</v>
      </c>
      <c r="N321" s="39">
        <f t="shared" si="65"/>
        <v>0</v>
      </c>
      <c r="O321" s="43">
        <f>SUM(O322:O324)</f>
        <v>2646.24</v>
      </c>
      <c r="P321" s="103">
        <f t="shared" si="59"/>
        <v>705.66399999999999</v>
      </c>
    </row>
    <row r="322" spans="1:16" s="28" customFormat="1" hidden="1" x14ac:dyDescent="0.25">
      <c r="A322" s="20" t="s">
        <v>1</v>
      </c>
      <c r="B322" s="62" t="s">
        <v>194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  <c r="P322" s="103">
        <f t="shared" si="59"/>
        <v>0</v>
      </c>
    </row>
    <row r="323" spans="1:16" s="3" customFormat="1" hidden="1" x14ac:dyDescent="0.25">
      <c r="A323" s="19" t="s">
        <v>13</v>
      </c>
      <c r="B323" s="65" t="s">
        <v>260</v>
      </c>
      <c r="C323" s="66"/>
      <c r="D323" s="66"/>
      <c r="E323" s="67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  <c r="P323" s="103">
        <f t="shared" si="59"/>
        <v>705.66399999999999</v>
      </c>
    </row>
    <row r="324" spans="1:16" s="3" customFormat="1" hidden="1" x14ac:dyDescent="0.25">
      <c r="A324" s="19"/>
      <c r="B324" s="18" t="s">
        <v>162</v>
      </c>
      <c r="C324" s="18"/>
      <c r="D324" s="19" t="s">
        <v>10</v>
      </c>
      <c r="E324" s="18" t="s">
        <v>163</v>
      </c>
      <c r="F324" s="20"/>
      <c r="G324" s="20"/>
      <c r="H324" s="20"/>
      <c r="I324" s="20"/>
      <c r="J324" s="20" t="s">
        <v>12</v>
      </c>
      <c r="K324" s="20" t="s">
        <v>12</v>
      </c>
      <c r="L324" s="20" t="s">
        <v>12</v>
      </c>
      <c r="M324" s="20" t="s">
        <v>12</v>
      </c>
      <c r="N324" s="20" t="s">
        <v>12</v>
      </c>
      <c r="O324" s="21"/>
      <c r="P324" s="103">
        <f t="shared" si="59"/>
        <v>0</v>
      </c>
    </row>
    <row r="325" spans="1:16" s="28" customFormat="1" hidden="1" x14ac:dyDescent="0.25">
      <c r="A325" s="39" t="s">
        <v>398</v>
      </c>
      <c r="B325" s="40" t="s">
        <v>164</v>
      </c>
      <c r="C325" s="40"/>
      <c r="D325" s="39" t="s">
        <v>13</v>
      </c>
      <c r="E325" s="40" t="s">
        <v>438</v>
      </c>
      <c r="F325" s="39">
        <f>SUM(F326:F328)</f>
        <v>1</v>
      </c>
      <c r="G325" s="39"/>
      <c r="H325" s="39"/>
      <c r="I325" s="39"/>
      <c r="J325" s="39">
        <f t="shared" ref="J325:N325" si="66">SUM(J326:J328)</f>
        <v>0</v>
      </c>
      <c r="K325" s="39">
        <f t="shared" si="66"/>
        <v>0</v>
      </c>
      <c r="L325" s="39">
        <f t="shared" si="66"/>
        <v>0</v>
      </c>
      <c r="M325" s="39">
        <f t="shared" si="66"/>
        <v>0</v>
      </c>
      <c r="N325" s="39">
        <f t="shared" si="66"/>
        <v>0</v>
      </c>
      <c r="O325" s="43">
        <f>SUM(O326:O328)</f>
        <v>2646.24</v>
      </c>
      <c r="P325" s="103">
        <f t="shared" si="59"/>
        <v>705.66399999999999</v>
      </c>
    </row>
    <row r="326" spans="1:16" s="28" customFormat="1" hidden="1" x14ac:dyDescent="0.25">
      <c r="A326" s="20" t="s">
        <v>1</v>
      </c>
      <c r="B326" s="62" t="s">
        <v>194</v>
      </c>
      <c r="C326" s="63"/>
      <c r="D326" s="63"/>
      <c r="E326" s="64"/>
      <c r="F326" s="20"/>
      <c r="G326" s="20"/>
      <c r="H326" s="20"/>
      <c r="I326" s="20"/>
      <c r="J326" s="20"/>
      <c r="K326" s="20"/>
      <c r="L326" s="20"/>
      <c r="M326" s="20"/>
      <c r="N326" s="20"/>
      <c r="O326" s="21"/>
      <c r="P326" s="103">
        <f t="shared" si="59"/>
        <v>0</v>
      </c>
    </row>
    <row r="327" spans="1:16" s="3" customFormat="1" hidden="1" x14ac:dyDescent="0.25">
      <c r="A327" s="19" t="s">
        <v>13</v>
      </c>
      <c r="B327" s="65" t="s">
        <v>234</v>
      </c>
      <c r="C327" s="66"/>
      <c r="D327" s="66"/>
      <c r="E327" s="67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  <c r="P327" s="103">
        <f t="shared" si="59"/>
        <v>705.66399999999999</v>
      </c>
    </row>
    <row r="328" spans="1:16" s="3" customFormat="1" hidden="1" x14ac:dyDescent="0.25">
      <c r="A328" s="19"/>
      <c r="B328" s="18" t="s">
        <v>165</v>
      </c>
      <c r="C328" s="18"/>
      <c r="D328" s="19" t="s">
        <v>13</v>
      </c>
      <c r="E328" s="18" t="s">
        <v>166</v>
      </c>
      <c r="F328" s="20"/>
      <c r="G328" s="20"/>
      <c r="H328" s="20"/>
      <c r="I328" s="20"/>
      <c r="J328" s="20" t="s">
        <v>12</v>
      </c>
      <c r="K328" s="20" t="s">
        <v>12</v>
      </c>
      <c r="L328" s="20" t="s">
        <v>12</v>
      </c>
      <c r="M328" s="20" t="s">
        <v>12</v>
      </c>
      <c r="N328" s="20" t="s">
        <v>12</v>
      </c>
      <c r="O328" s="21"/>
      <c r="P328" s="103">
        <f t="shared" si="59"/>
        <v>0</v>
      </c>
    </row>
    <row r="329" spans="1:16" s="28" customFormat="1" hidden="1" x14ac:dyDescent="0.25">
      <c r="A329" s="39" t="s">
        <v>399</v>
      </c>
      <c r="B329" s="40" t="s">
        <v>167</v>
      </c>
      <c r="C329" s="40"/>
      <c r="D329" s="39" t="s">
        <v>13</v>
      </c>
      <c r="E329" s="40" t="s">
        <v>168</v>
      </c>
      <c r="F329" s="39">
        <f>SUM(F330:F331)</f>
        <v>1</v>
      </c>
      <c r="G329" s="39"/>
      <c r="H329" s="39"/>
      <c r="I329" s="39"/>
      <c r="J329" s="39">
        <f t="shared" ref="J329:N329" si="67">SUM(J330:J331)</f>
        <v>0</v>
      </c>
      <c r="K329" s="39">
        <f t="shared" si="67"/>
        <v>0</v>
      </c>
      <c r="L329" s="39">
        <f t="shared" si="67"/>
        <v>0</v>
      </c>
      <c r="M329" s="39">
        <f t="shared" si="67"/>
        <v>0</v>
      </c>
      <c r="N329" s="39">
        <f t="shared" si="67"/>
        <v>0</v>
      </c>
      <c r="O329" s="43">
        <f>SUM(O330:O331)</f>
        <v>2646.24</v>
      </c>
      <c r="P329" s="103">
        <f t="shared" si="59"/>
        <v>705.66399999999999</v>
      </c>
    </row>
    <row r="330" spans="1:16" s="28" customFormat="1" hidden="1" x14ac:dyDescent="0.25">
      <c r="A330" s="20" t="s">
        <v>1</v>
      </c>
      <c r="B330" s="62" t="s">
        <v>194</v>
      </c>
      <c r="C330" s="63"/>
      <c r="D330" s="63"/>
      <c r="E330" s="64"/>
      <c r="F330" s="20"/>
      <c r="G330" s="20"/>
      <c r="H330" s="20"/>
      <c r="I330" s="20"/>
      <c r="J330" s="20"/>
      <c r="K330" s="20"/>
      <c r="L330" s="20"/>
      <c r="M330" s="20"/>
      <c r="N330" s="20"/>
      <c r="O330" s="21"/>
      <c r="P330" s="103">
        <f t="shared" si="59"/>
        <v>0</v>
      </c>
    </row>
    <row r="331" spans="1:16" s="3" customFormat="1" hidden="1" x14ac:dyDescent="0.25">
      <c r="A331" s="19" t="s">
        <v>13</v>
      </c>
      <c r="B331" s="65" t="s">
        <v>249</v>
      </c>
      <c r="C331" s="66"/>
      <c r="D331" s="66"/>
      <c r="E331" s="67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  <c r="P331" s="103">
        <f t="shared" si="59"/>
        <v>705.66399999999999</v>
      </c>
    </row>
    <row r="332" spans="1:16" s="28" customFormat="1" hidden="1" x14ac:dyDescent="0.25">
      <c r="A332" s="39" t="s">
        <v>400</v>
      </c>
      <c r="B332" s="40" t="s">
        <v>169</v>
      </c>
      <c r="C332" s="40"/>
      <c r="D332" s="39" t="s">
        <v>13</v>
      </c>
      <c r="E332" s="40" t="s">
        <v>170</v>
      </c>
      <c r="F332" s="39">
        <f>SUM(F333:F334)</f>
        <v>1</v>
      </c>
      <c r="G332" s="39"/>
      <c r="H332" s="39"/>
      <c r="I332" s="39"/>
      <c r="J332" s="39">
        <f t="shared" ref="J332:N332" si="68">SUM(J333:J334)</f>
        <v>0</v>
      </c>
      <c r="K332" s="39">
        <f t="shared" si="68"/>
        <v>0</v>
      </c>
      <c r="L332" s="39">
        <f t="shared" si="68"/>
        <v>0</v>
      </c>
      <c r="M332" s="39">
        <f t="shared" si="68"/>
        <v>0</v>
      </c>
      <c r="N332" s="39">
        <f t="shared" si="68"/>
        <v>0</v>
      </c>
      <c r="O332" s="43">
        <f>SUM(O333:O334)</f>
        <v>2646.24</v>
      </c>
      <c r="P332" s="103">
        <f t="shared" si="59"/>
        <v>705.66399999999999</v>
      </c>
    </row>
    <row r="333" spans="1:16" s="28" customFormat="1" hidden="1" x14ac:dyDescent="0.25">
      <c r="A333" s="20" t="s">
        <v>1</v>
      </c>
      <c r="B333" s="62" t="s">
        <v>194</v>
      </c>
      <c r="C333" s="63"/>
      <c r="D333" s="63"/>
      <c r="E333" s="64"/>
      <c r="F333" s="20"/>
      <c r="G333" s="20"/>
      <c r="H333" s="20"/>
      <c r="I333" s="20"/>
      <c r="J333" s="20"/>
      <c r="K333" s="20"/>
      <c r="L333" s="20"/>
      <c r="M333" s="20"/>
      <c r="N333" s="20"/>
      <c r="O333" s="21"/>
      <c r="P333" s="103">
        <f t="shared" si="59"/>
        <v>0</v>
      </c>
    </row>
    <row r="334" spans="1:16" s="3" customFormat="1" hidden="1" x14ac:dyDescent="0.25">
      <c r="A334" s="19" t="s">
        <v>13</v>
      </c>
      <c r="B334" s="65" t="s">
        <v>270</v>
      </c>
      <c r="C334" s="66"/>
      <c r="D334" s="66"/>
      <c r="E334" s="67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  <c r="P334" s="103">
        <f t="shared" si="59"/>
        <v>705.66399999999999</v>
      </c>
    </row>
    <row r="335" spans="1:16" s="28" customFormat="1" hidden="1" x14ac:dyDescent="0.25">
      <c r="A335" s="39" t="s">
        <v>401</v>
      </c>
      <c r="B335" s="40" t="s">
        <v>171</v>
      </c>
      <c r="C335" s="40"/>
      <c r="D335" s="39" t="s">
        <v>13</v>
      </c>
      <c r="E335" s="40" t="s">
        <v>172</v>
      </c>
      <c r="F335" s="39">
        <f>SUM(F336:F337)</f>
        <v>1</v>
      </c>
      <c r="G335" s="39"/>
      <c r="H335" s="39"/>
      <c r="I335" s="39"/>
      <c r="J335" s="39">
        <f t="shared" ref="J335:N335" si="69">SUM(J336:J337)</f>
        <v>0</v>
      </c>
      <c r="K335" s="39">
        <f t="shared" si="69"/>
        <v>0</v>
      </c>
      <c r="L335" s="39">
        <f t="shared" si="69"/>
        <v>0</v>
      </c>
      <c r="M335" s="39">
        <f t="shared" si="69"/>
        <v>0</v>
      </c>
      <c r="N335" s="39">
        <f t="shared" si="69"/>
        <v>0</v>
      </c>
      <c r="O335" s="43">
        <f>SUM(O336:O337)</f>
        <v>2646.24</v>
      </c>
      <c r="P335" s="103">
        <f t="shared" si="59"/>
        <v>705.66399999999999</v>
      </c>
    </row>
    <row r="336" spans="1:16" s="28" customFormat="1" hidden="1" x14ac:dyDescent="0.25">
      <c r="A336" s="20" t="s">
        <v>1</v>
      </c>
      <c r="B336" s="62" t="s">
        <v>194</v>
      </c>
      <c r="C336" s="63"/>
      <c r="D336" s="63"/>
      <c r="E336" s="64"/>
      <c r="F336" s="20"/>
      <c r="G336" s="20"/>
      <c r="H336" s="20"/>
      <c r="I336" s="20"/>
      <c r="J336" s="20"/>
      <c r="K336" s="20"/>
      <c r="L336" s="20"/>
      <c r="M336" s="20"/>
      <c r="N336" s="20"/>
      <c r="O336" s="21"/>
      <c r="P336" s="103">
        <f t="shared" si="59"/>
        <v>0</v>
      </c>
    </row>
    <row r="337" spans="1:16" s="3" customFormat="1" hidden="1" x14ac:dyDescent="0.25">
      <c r="A337" s="19" t="s">
        <v>13</v>
      </c>
      <c r="B337" s="65" t="s">
        <v>424</v>
      </c>
      <c r="C337" s="66"/>
      <c r="D337" s="66"/>
      <c r="E337" s="67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  <c r="P337" s="103">
        <f t="shared" si="59"/>
        <v>705.66399999999999</v>
      </c>
    </row>
    <row r="338" spans="1:16" hidden="1" x14ac:dyDescent="0.25">
      <c r="A338" s="11"/>
      <c r="B338" s="10"/>
      <c r="C338" s="10"/>
      <c r="D338" s="11"/>
      <c r="E338" s="12" t="s">
        <v>22</v>
      </c>
      <c r="F338" s="13">
        <f>F335+F332+F329+F325+F321+F318+F315+F312+F307+F304+F300+F295+F292+F289+F286+F283+F280</f>
        <v>19</v>
      </c>
      <c r="G338" s="13"/>
      <c r="H338" s="13"/>
      <c r="I338" s="13"/>
      <c r="J338" s="13">
        <f t="shared" ref="J338:N338" si="70">J335+J332+J329+J325+J321+J318+J315+J312+J307+J304+J300+J295+J292+J289+J286+J283+J280</f>
        <v>0</v>
      </c>
      <c r="K338" s="13">
        <f t="shared" si="70"/>
        <v>0</v>
      </c>
      <c r="L338" s="13">
        <f t="shared" si="70"/>
        <v>0</v>
      </c>
      <c r="M338" s="13">
        <f t="shared" si="70"/>
        <v>0</v>
      </c>
      <c r="N338" s="13">
        <f t="shared" si="70"/>
        <v>0</v>
      </c>
      <c r="O338" s="32">
        <f>O335+O332+O329+O325+O321+O318+O315+O312+O307+O304+O300+O295+O292+O289+O286+O283+O280</f>
        <v>50278.559999999983</v>
      </c>
      <c r="P338" s="103">
        <f t="shared" si="59"/>
        <v>13407.615999999996</v>
      </c>
    </row>
    <row r="339" spans="1:16" s="3" customFormat="1" hidden="1" x14ac:dyDescent="0.25">
      <c r="A339" s="23"/>
      <c r="B339" s="29"/>
      <c r="C339" s="29"/>
      <c r="D339" s="23"/>
      <c r="E339" s="24"/>
      <c r="F339" s="25"/>
      <c r="G339" s="25"/>
      <c r="H339" s="25"/>
      <c r="I339" s="25"/>
      <c r="J339" s="25"/>
      <c r="K339" s="25"/>
      <c r="L339" s="25"/>
      <c r="M339" s="25"/>
      <c r="N339" s="25"/>
      <c r="O339" s="34"/>
      <c r="P339" s="103">
        <f t="shared" si="59"/>
        <v>0</v>
      </c>
    </row>
    <row r="340" spans="1:16" hidden="1" x14ac:dyDescent="0.25">
      <c r="A340" s="82" t="s">
        <v>173</v>
      </c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6"/>
      <c r="P340" s="103">
        <f t="shared" si="59"/>
        <v>0</v>
      </c>
    </row>
    <row r="341" spans="1:16" s="28" customFormat="1" hidden="1" x14ac:dyDescent="0.25">
      <c r="A341" s="39" t="s">
        <v>380</v>
      </c>
      <c r="B341" s="40" t="s">
        <v>9</v>
      </c>
      <c r="C341" s="40"/>
      <c r="D341" s="39" t="s">
        <v>10</v>
      </c>
      <c r="E341" s="40" t="s">
        <v>174</v>
      </c>
      <c r="F341" s="39">
        <f t="shared" ref="F341:O341" si="71">SUM(F342:F346)</f>
        <v>4</v>
      </c>
      <c r="G341" s="39"/>
      <c r="H341" s="39"/>
      <c r="I341" s="39"/>
      <c r="J341" s="39">
        <f t="shared" si="71"/>
        <v>0</v>
      </c>
      <c r="K341" s="39">
        <f t="shared" si="71"/>
        <v>0</v>
      </c>
      <c r="L341" s="39">
        <f t="shared" si="71"/>
        <v>0</v>
      </c>
      <c r="M341" s="39">
        <f t="shared" si="71"/>
        <v>0</v>
      </c>
      <c r="N341" s="39">
        <f t="shared" si="71"/>
        <v>0</v>
      </c>
      <c r="O341" s="43">
        <f t="shared" si="71"/>
        <v>10402.36</v>
      </c>
      <c r="P341" s="103">
        <f t="shared" si="59"/>
        <v>2773.9626666666668</v>
      </c>
    </row>
    <row r="342" spans="1:16" s="3" customFormat="1" hidden="1" x14ac:dyDescent="0.25">
      <c r="A342" s="20" t="s">
        <v>1</v>
      </c>
      <c r="B342" s="62" t="s">
        <v>194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  <c r="P342" s="103">
        <f t="shared" si="59"/>
        <v>0</v>
      </c>
    </row>
    <row r="343" spans="1:16" s="3" customFormat="1" hidden="1" x14ac:dyDescent="0.25">
      <c r="A343" s="19" t="s">
        <v>10</v>
      </c>
      <c r="B343" s="65" t="s">
        <v>275</v>
      </c>
      <c r="C343" s="66"/>
      <c r="D343" s="66"/>
      <c r="E343" s="67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2600.59</v>
      </c>
      <c r="P343" s="103">
        <f t="shared" si="59"/>
        <v>693.4906666666667</v>
      </c>
    </row>
    <row r="344" spans="1:16" s="3" customFormat="1" hidden="1" x14ac:dyDescent="0.25">
      <c r="A344" s="19" t="s">
        <v>10</v>
      </c>
      <c r="B344" s="65" t="s">
        <v>276</v>
      </c>
      <c r="C344" s="66"/>
      <c r="D344" s="66"/>
      <c r="E344" s="67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2600.59</v>
      </c>
      <c r="P344" s="103">
        <f t="shared" si="59"/>
        <v>693.4906666666667</v>
      </c>
    </row>
    <row r="345" spans="1:16" s="3" customFormat="1" hidden="1" x14ac:dyDescent="0.25">
      <c r="A345" s="19" t="s">
        <v>10</v>
      </c>
      <c r="B345" s="65" t="s">
        <v>277</v>
      </c>
      <c r="C345" s="66"/>
      <c r="D345" s="66"/>
      <c r="E345" s="67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2600.59</v>
      </c>
      <c r="P345" s="103">
        <f t="shared" si="59"/>
        <v>693.4906666666667</v>
      </c>
    </row>
    <row r="346" spans="1:16" s="3" customFormat="1" hidden="1" x14ac:dyDescent="0.25">
      <c r="A346" s="19" t="s">
        <v>10</v>
      </c>
      <c r="B346" s="65" t="s">
        <v>278</v>
      </c>
      <c r="C346" s="66"/>
      <c r="D346" s="66"/>
      <c r="E346" s="67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2600.59</v>
      </c>
      <c r="P346" s="103">
        <f t="shared" si="59"/>
        <v>693.4906666666667</v>
      </c>
    </row>
    <row r="347" spans="1:16" hidden="1" x14ac:dyDescent="0.25">
      <c r="A347" s="11"/>
      <c r="B347" s="10"/>
      <c r="C347" s="10"/>
      <c r="D347" s="11"/>
      <c r="E347" s="12" t="s">
        <v>22</v>
      </c>
      <c r="F347" s="13">
        <f t="shared" ref="F347:O347" si="72">SUM(F341:F341)</f>
        <v>4</v>
      </c>
      <c r="G347" s="13"/>
      <c r="H347" s="13"/>
      <c r="I347" s="13"/>
      <c r="J347" s="13">
        <f t="shared" si="72"/>
        <v>0</v>
      </c>
      <c r="K347" s="13">
        <f t="shared" si="72"/>
        <v>0</v>
      </c>
      <c r="L347" s="13">
        <f t="shared" si="72"/>
        <v>0</v>
      </c>
      <c r="M347" s="13">
        <f t="shared" si="72"/>
        <v>0</v>
      </c>
      <c r="N347" s="13">
        <f t="shared" si="72"/>
        <v>0</v>
      </c>
      <c r="O347" s="32">
        <f t="shared" si="72"/>
        <v>10402.36</v>
      </c>
      <c r="P347" s="103">
        <f t="shared" si="59"/>
        <v>2773.9626666666668</v>
      </c>
    </row>
    <row r="348" spans="1:16" s="3" customFormat="1" hidden="1" x14ac:dyDescent="0.25">
      <c r="A348" s="23"/>
      <c r="B348" s="29"/>
      <c r="C348" s="29"/>
      <c r="D348" s="23"/>
      <c r="E348" s="24"/>
      <c r="F348" s="25"/>
      <c r="G348" s="25"/>
      <c r="H348" s="25"/>
      <c r="I348" s="25"/>
      <c r="J348" s="25"/>
      <c r="K348" s="25"/>
      <c r="L348" s="25"/>
      <c r="M348" s="25"/>
      <c r="N348" s="25"/>
      <c r="O348" s="34"/>
      <c r="P348" s="103">
        <f t="shared" si="59"/>
        <v>0</v>
      </c>
    </row>
    <row r="349" spans="1:16" hidden="1" x14ac:dyDescent="0.25">
      <c r="A349" s="82" t="s">
        <v>175</v>
      </c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6"/>
      <c r="P349" s="103">
        <f t="shared" si="59"/>
        <v>0</v>
      </c>
    </row>
    <row r="350" spans="1:16" s="28" customFormat="1" hidden="1" x14ac:dyDescent="0.25">
      <c r="A350" s="39" t="s">
        <v>381</v>
      </c>
      <c r="B350" s="40" t="s">
        <v>175</v>
      </c>
      <c r="C350" s="40"/>
      <c r="D350" s="39" t="s">
        <v>10</v>
      </c>
      <c r="E350" s="40" t="s">
        <v>176</v>
      </c>
      <c r="F350" s="39">
        <f>SUM(F351:F354)</f>
        <v>3</v>
      </c>
      <c r="G350" s="39"/>
      <c r="H350" s="39"/>
      <c r="I350" s="39"/>
      <c r="J350" s="39">
        <f t="shared" ref="J350:N350" si="73">SUM(J351:J354)</f>
        <v>0</v>
      </c>
      <c r="K350" s="39">
        <f t="shared" si="73"/>
        <v>0</v>
      </c>
      <c r="L350" s="39">
        <f t="shared" si="73"/>
        <v>0</v>
      </c>
      <c r="M350" s="39">
        <f t="shared" si="73"/>
        <v>0</v>
      </c>
      <c r="N350" s="39">
        <f t="shared" si="73"/>
        <v>0</v>
      </c>
      <c r="O350" s="43">
        <f>SUM(O351:O354)</f>
        <v>7801.77</v>
      </c>
      <c r="P350" s="103">
        <f t="shared" si="59"/>
        <v>2080.4720000000002</v>
      </c>
    </row>
    <row r="351" spans="1:16" s="3" customFormat="1" hidden="1" x14ac:dyDescent="0.25">
      <c r="A351" s="20" t="s">
        <v>1</v>
      </c>
      <c r="B351" s="62" t="s">
        <v>194</v>
      </c>
      <c r="C351" s="63"/>
      <c r="D351" s="63"/>
      <c r="E351" s="64"/>
      <c r="F351" s="20"/>
      <c r="G351" s="20"/>
      <c r="H351" s="20"/>
      <c r="I351" s="20"/>
      <c r="J351" s="20"/>
      <c r="K351" s="20"/>
      <c r="L351" s="20"/>
      <c r="M351" s="20"/>
      <c r="N351" s="20"/>
      <c r="O351" s="21"/>
      <c r="P351" s="103">
        <f t="shared" si="59"/>
        <v>0</v>
      </c>
    </row>
    <row r="352" spans="1:16" s="3" customFormat="1" hidden="1" x14ac:dyDescent="0.25">
      <c r="A352" s="19" t="s">
        <v>10</v>
      </c>
      <c r="B352" s="65" t="s">
        <v>417</v>
      </c>
      <c r="C352" s="66"/>
      <c r="D352" s="66"/>
      <c r="E352" s="67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2600.59</v>
      </c>
      <c r="P352" s="103">
        <f t="shared" si="59"/>
        <v>693.4906666666667</v>
      </c>
    </row>
    <row r="353" spans="1:16" s="3" customFormat="1" hidden="1" x14ac:dyDescent="0.25">
      <c r="A353" s="19" t="s">
        <v>10</v>
      </c>
      <c r="B353" s="65" t="s">
        <v>418</v>
      </c>
      <c r="C353" s="66"/>
      <c r="D353" s="66"/>
      <c r="E353" s="67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2600.59</v>
      </c>
      <c r="P353" s="103">
        <f t="shared" si="59"/>
        <v>693.4906666666667</v>
      </c>
    </row>
    <row r="354" spans="1:16" s="3" customFormat="1" hidden="1" x14ac:dyDescent="0.25">
      <c r="A354" s="19" t="s">
        <v>10</v>
      </c>
      <c r="B354" s="73" t="s">
        <v>419</v>
      </c>
      <c r="C354" s="74"/>
      <c r="D354" s="74"/>
      <c r="E354" s="75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2600.59</v>
      </c>
      <c r="P354" s="103">
        <f t="shared" si="59"/>
        <v>693.4906666666667</v>
      </c>
    </row>
    <row r="355" spans="1:16" hidden="1" x14ac:dyDescent="0.25">
      <c r="A355" s="11"/>
      <c r="B355" s="10"/>
      <c r="C355" s="10"/>
      <c r="D355" s="11"/>
      <c r="E355" s="12" t="s">
        <v>22</v>
      </c>
      <c r="F355" s="13">
        <f>SUM(F350:F350)</f>
        <v>3</v>
      </c>
      <c r="G355" s="13"/>
      <c r="H355" s="13"/>
      <c r="I355" s="13"/>
      <c r="J355" s="13">
        <f t="shared" ref="J355:N355" si="74">SUM(J350:J350)</f>
        <v>0</v>
      </c>
      <c r="K355" s="13">
        <f t="shared" si="74"/>
        <v>0</v>
      </c>
      <c r="L355" s="13">
        <f t="shared" si="74"/>
        <v>0</v>
      </c>
      <c r="M355" s="13">
        <f t="shared" si="74"/>
        <v>0</v>
      </c>
      <c r="N355" s="13">
        <f t="shared" si="74"/>
        <v>0</v>
      </c>
      <c r="O355" s="32">
        <f>SUM(O350:O350)</f>
        <v>7801.77</v>
      </c>
      <c r="P355" s="103">
        <f t="shared" si="59"/>
        <v>2080.4720000000002</v>
      </c>
    </row>
    <row r="356" spans="1:16" s="3" customFormat="1" hidden="1" x14ac:dyDescent="0.25">
      <c r="A356" s="23"/>
      <c r="B356" s="29"/>
      <c r="C356" s="29"/>
      <c r="D356" s="23"/>
      <c r="E356" s="24"/>
      <c r="F356" s="25"/>
      <c r="G356" s="25"/>
      <c r="H356" s="25"/>
      <c r="I356" s="25"/>
      <c r="J356" s="25"/>
      <c r="K356" s="25"/>
      <c r="L356" s="25"/>
      <c r="M356" s="25"/>
      <c r="N356" s="25"/>
      <c r="O356" s="34"/>
      <c r="P356" s="103">
        <f t="shared" si="59"/>
        <v>0</v>
      </c>
    </row>
    <row r="357" spans="1:16" hidden="1" x14ac:dyDescent="0.25">
      <c r="A357" s="82" t="s">
        <v>177</v>
      </c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6"/>
      <c r="P357" s="103">
        <f t="shared" si="59"/>
        <v>0</v>
      </c>
    </row>
    <row r="358" spans="1:16" hidden="1" x14ac:dyDescent="0.25">
      <c r="A358" s="8"/>
      <c r="B358" s="7" t="s">
        <v>9</v>
      </c>
      <c r="C358" s="7"/>
      <c r="D358" s="8" t="s">
        <v>10</v>
      </c>
      <c r="E358" s="7" t="s">
        <v>178</v>
      </c>
      <c r="F358" s="9" t="s">
        <v>12</v>
      </c>
      <c r="G358" s="9"/>
      <c r="H358" s="9"/>
      <c r="I358" s="9"/>
      <c r="J358" s="9" t="s">
        <v>12</v>
      </c>
      <c r="K358" s="9" t="s">
        <v>12</v>
      </c>
      <c r="L358" s="9" t="s">
        <v>12</v>
      </c>
      <c r="M358" s="9" t="s">
        <v>12</v>
      </c>
      <c r="N358" s="9" t="s">
        <v>12</v>
      </c>
      <c r="O358" s="14">
        <v>198.27</v>
      </c>
      <c r="P358" s="103">
        <f t="shared" si="59"/>
        <v>52.872</v>
      </c>
    </row>
    <row r="359" spans="1:16" hidden="1" x14ac:dyDescent="0.25">
      <c r="A359" s="11"/>
      <c r="B359" s="10"/>
      <c r="C359" s="10"/>
      <c r="D359" s="11"/>
      <c r="E359" s="12" t="s">
        <v>22</v>
      </c>
      <c r="F359" s="13">
        <f>SUM(F358:F358)</f>
        <v>0</v>
      </c>
      <c r="G359" s="13"/>
      <c r="H359" s="13"/>
      <c r="I359" s="13"/>
      <c r="J359" s="13">
        <f t="shared" ref="J359:N359" si="75">SUM(J358:J358)</f>
        <v>0</v>
      </c>
      <c r="K359" s="13">
        <f t="shared" si="75"/>
        <v>0</v>
      </c>
      <c r="L359" s="13">
        <f t="shared" si="75"/>
        <v>0</v>
      </c>
      <c r="M359" s="13">
        <f t="shared" si="75"/>
        <v>0</v>
      </c>
      <c r="N359" s="13">
        <f t="shared" si="75"/>
        <v>0</v>
      </c>
      <c r="O359" s="13">
        <v>0</v>
      </c>
      <c r="P359" s="103">
        <f t="shared" si="59"/>
        <v>0</v>
      </c>
    </row>
    <row r="360" spans="1:16" s="3" customFormat="1" hidden="1" x14ac:dyDescent="0.25">
      <c r="A360" s="23"/>
      <c r="B360" s="29"/>
      <c r="C360" s="29"/>
      <c r="D360" s="23"/>
      <c r="E360" s="24"/>
      <c r="F360" s="25"/>
      <c r="G360" s="25"/>
      <c r="H360" s="25"/>
      <c r="I360" s="25"/>
      <c r="J360" s="25"/>
      <c r="K360" s="25"/>
      <c r="L360" s="25"/>
      <c r="M360" s="25"/>
      <c r="N360" s="25"/>
      <c r="O360" s="34"/>
      <c r="P360" s="103">
        <f t="shared" si="59"/>
        <v>0</v>
      </c>
    </row>
    <row r="361" spans="1:16" s="3" customFormat="1" hidden="1" x14ac:dyDescent="0.25">
      <c r="A361" s="82" t="s">
        <v>183</v>
      </c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6"/>
      <c r="P361" s="103">
        <f t="shared" si="59"/>
        <v>0</v>
      </c>
    </row>
    <row r="362" spans="1:16" s="28" customFormat="1" hidden="1" x14ac:dyDescent="0.25">
      <c r="A362" s="39" t="s">
        <v>382</v>
      </c>
      <c r="B362" s="40" t="s">
        <v>186</v>
      </c>
      <c r="C362" s="40"/>
      <c r="D362" s="39" t="s">
        <v>10</v>
      </c>
      <c r="E362" s="40" t="s">
        <v>187</v>
      </c>
      <c r="F362" s="39">
        <f t="shared" ref="F362:N362" si="76">SUM(F363:F375)</f>
        <v>12</v>
      </c>
      <c r="G362" s="39"/>
      <c r="H362" s="39"/>
      <c r="I362" s="39"/>
      <c r="J362" s="39">
        <f t="shared" si="76"/>
        <v>0</v>
      </c>
      <c r="K362" s="39">
        <f t="shared" si="76"/>
        <v>0</v>
      </c>
      <c r="L362" s="39">
        <f t="shared" si="76"/>
        <v>0</v>
      </c>
      <c r="M362" s="39">
        <f t="shared" si="76"/>
        <v>0</v>
      </c>
      <c r="N362" s="39">
        <f t="shared" si="76"/>
        <v>0</v>
      </c>
      <c r="O362" s="41">
        <f>SUM(O363:O375)</f>
        <v>31207.08</v>
      </c>
      <c r="P362" s="103">
        <f t="shared" si="59"/>
        <v>8321.8880000000008</v>
      </c>
    </row>
    <row r="363" spans="1:16" s="3" customFormat="1" hidden="1" x14ac:dyDescent="0.25">
      <c r="A363" s="20" t="s">
        <v>1</v>
      </c>
      <c r="B363" s="62" t="s">
        <v>194</v>
      </c>
      <c r="C363" s="63"/>
      <c r="D363" s="63"/>
      <c r="E363" s="64"/>
      <c r="F363" s="20"/>
      <c r="G363" s="20"/>
      <c r="H363" s="20"/>
      <c r="I363" s="20"/>
      <c r="J363" s="20"/>
      <c r="K363" s="20"/>
      <c r="L363" s="20"/>
      <c r="M363" s="20"/>
      <c r="N363" s="20"/>
      <c r="O363" s="21"/>
      <c r="P363" s="103">
        <f t="shared" si="59"/>
        <v>0</v>
      </c>
    </row>
    <row r="364" spans="1:16" s="3" customFormat="1" hidden="1" x14ac:dyDescent="0.25">
      <c r="A364" s="19" t="s">
        <v>10</v>
      </c>
      <c r="B364" s="65" t="s">
        <v>302</v>
      </c>
      <c r="C364" s="66"/>
      <c r="D364" s="66"/>
      <c r="E364" s="67"/>
      <c r="F364" s="20">
        <v>1</v>
      </c>
      <c r="G364" s="20"/>
      <c r="H364" s="20"/>
      <c r="I364" s="20"/>
      <c r="J364" s="20"/>
      <c r="K364" s="20"/>
      <c r="L364" s="20"/>
      <c r="M364" s="20"/>
      <c r="N364" s="20"/>
      <c r="O364" s="30">
        <v>2600.59</v>
      </c>
      <c r="P364" s="103">
        <f t="shared" si="59"/>
        <v>693.4906666666667</v>
      </c>
    </row>
    <row r="365" spans="1:16" s="3" customFormat="1" hidden="1" x14ac:dyDescent="0.25">
      <c r="A365" s="19" t="s">
        <v>10</v>
      </c>
      <c r="B365" s="65" t="s">
        <v>303</v>
      </c>
      <c r="C365" s="66"/>
      <c r="D365" s="66"/>
      <c r="E365" s="67"/>
      <c r="F365" s="20">
        <v>1</v>
      </c>
      <c r="G365" s="20"/>
      <c r="H365" s="20"/>
      <c r="I365" s="20"/>
      <c r="J365" s="20"/>
      <c r="K365" s="20"/>
      <c r="L365" s="20"/>
      <c r="M365" s="20"/>
      <c r="N365" s="20"/>
      <c r="O365" s="30">
        <v>2600.59</v>
      </c>
      <c r="P365" s="103">
        <f t="shared" si="59"/>
        <v>693.4906666666667</v>
      </c>
    </row>
    <row r="366" spans="1:16" s="3" customFormat="1" hidden="1" x14ac:dyDescent="0.25">
      <c r="A366" s="19" t="s">
        <v>10</v>
      </c>
      <c r="B366" s="73" t="s">
        <v>309</v>
      </c>
      <c r="C366" s="74"/>
      <c r="D366" s="74"/>
      <c r="E366" s="75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  <c r="P366" s="103">
        <f t="shared" si="59"/>
        <v>693.4906666666667</v>
      </c>
    </row>
    <row r="367" spans="1:16" s="3" customFormat="1" hidden="1" x14ac:dyDescent="0.25">
      <c r="A367" s="19" t="s">
        <v>10</v>
      </c>
      <c r="B367" s="65" t="s">
        <v>301</v>
      </c>
      <c r="C367" s="66"/>
      <c r="D367" s="66"/>
      <c r="E367" s="67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  <c r="P367" s="103">
        <f t="shared" ref="P367:P392" si="77">O367/30*8</f>
        <v>693.4906666666667</v>
      </c>
    </row>
    <row r="368" spans="1:16" s="3" customFormat="1" hidden="1" x14ac:dyDescent="0.25">
      <c r="A368" s="19" t="s">
        <v>10</v>
      </c>
      <c r="B368" s="65" t="s">
        <v>306</v>
      </c>
      <c r="C368" s="66"/>
      <c r="D368" s="66"/>
      <c r="E368" s="67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  <c r="P368" s="103">
        <f t="shared" si="77"/>
        <v>693.4906666666667</v>
      </c>
    </row>
    <row r="369" spans="1:16" s="3" customFormat="1" hidden="1" x14ac:dyDescent="0.25">
      <c r="A369" s="19" t="s">
        <v>10</v>
      </c>
      <c r="B369" s="65" t="s">
        <v>305</v>
      </c>
      <c r="C369" s="66"/>
      <c r="D369" s="66"/>
      <c r="E369" s="67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  <c r="P369" s="103">
        <f t="shared" si="77"/>
        <v>693.4906666666667</v>
      </c>
    </row>
    <row r="370" spans="1:16" s="3" customFormat="1" hidden="1" x14ac:dyDescent="0.25">
      <c r="A370" s="19" t="s">
        <v>10</v>
      </c>
      <c r="B370" s="65" t="s">
        <v>307</v>
      </c>
      <c r="C370" s="66"/>
      <c r="D370" s="66"/>
      <c r="E370" s="6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  <c r="P370" s="103">
        <f t="shared" si="77"/>
        <v>693.4906666666667</v>
      </c>
    </row>
    <row r="371" spans="1:16" s="3" customFormat="1" hidden="1" x14ac:dyDescent="0.25">
      <c r="A371" s="19" t="s">
        <v>10</v>
      </c>
      <c r="B371" s="65" t="s">
        <v>304</v>
      </c>
      <c r="C371" s="66"/>
      <c r="D371" s="66"/>
      <c r="E371" s="67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30">
        <v>2600.59</v>
      </c>
      <c r="P371" s="103">
        <f t="shared" si="77"/>
        <v>693.4906666666667</v>
      </c>
    </row>
    <row r="372" spans="1:16" s="3" customFormat="1" hidden="1" x14ac:dyDescent="0.25">
      <c r="A372" s="19" t="s">
        <v>10</v>
      </c>
      <c r="B372" s="65" t="s">
        <v>457</v>
      </c>
      <c r="C372" s="66"/>
      <c r="D372" s="66"/>
      <c r="E372" s="67"/>
      <c r="F372" s="20">
        <v>1</v>
      </c>
      <c r="G372" s="20"/>
      <c r="H372" s="20"/>
      <c r="I372" s="20"/>
      <c r="J372" s="20"/>
      <c r="K372" s="20"/>
      <c r="L372" s="20"/>
      <c r="M372" s="20"/>
      <c r="N372" s="20"/>
      <c r="O372" s="30">
        <v>2600.59</v>
      </c>
      <c r="P372" s="103">
        <f t="shared" si="77"/>
        <v>693.4906666666667</v>
      </c>
    </row>
    <row r="373" spans="1:16" s="3" customFormat="1" hidden="1" x14ac:dyDescent="0.25">
      <c r="A373" s="19" t="s">
        <v>10</v>
      </c>
      <c r="B373" s="65" t="s">
        <v>458</v>
      </c>
      <c r="C373" s="66"/>
      <c r="D373" s="66"/>
      <c r="E373" s="67"/>
      <c r="F373" s="20">
        <v>1</v>
      </c>
      <c r="G373" s="20"/>
      <c r="H373" s="20"/>
      <c r="I373" s="20"/>
      <c r="J373" s="20"/>
      <c r="K373" s="20"/>
      <c r="L373" s="20"/>
      <c r="M373" s="20"/>
      <c r="N373" s="20"/>
      <c r="O373" s="30">
        <v>2600.59</v>
      </c>
      <c r="P373" s="103">
        <f t="shared" si="77"/>
        <v>693.4906666666667</v>
      </c>
    </row>
    <row r="374" spans="1:16" s="3" customFormat="1" hidden="1" x14ac:dyDescent="0.25">
      <c r="A374" s="19" t="s">
        <v>10</v>
      </c>
      <c r="B374" s="65" t="s">
        <v>459</v>
      </c>
      <c r="C374" s="66"/>
      <c r="D374" s="66"/>
      <c r="E374" s="67"/>
      <c r="F374" s="20">
        <v>1</v>
      </c>
      <c r="G374" s="20"/>
      <c r="H374" s="20"/>
      <c r="I374" s="20"/>
      <c r="J374" s="20"/>
      <c r="K374" s="20"/>
      <c r="L374" s="20"/>
      <c r="M374" s="20"/>
      <c r="N374" s="20"/>
      <c r="O374" s="30">
        <v>2600.59</v>
      </c>
      <c r="P374" s="103">
        <f t="shared" si="77"/>
        <v>693.4906666666667</v>
      </c>
    </row>
    <row r="375" spans="1:16" s="3" customFormat="1" hidden="1" x14ac:dyDescent="0.25">
      <c r="A375" s="19" t="s">
        <v>10</v>
      </c>
      <c r="B375" s="65" t="s">
        <v>308</v>
      </c>
      <c r="C375" s="66"/>
      <c r="D375" s="66"/>
      <c r="E375" s="67"/>
      <c r="F375" s="20">
        <v>1</v>
      </c>
      <c r="G375" s="20"/>
      <c r="H375" s="20"/>
      <c r="I375" s="20"/>
      <c r="J375" s="20"/>
      <c r="K375" s="20"/>
      <c r="L375" s="20"/>
      <c r="M375" s="20"/>
      <c r="N375" s="20"/>
      <c r="O375" s="30">
        <v>2600.59</v>
      </c>
      <c r="P375" s="103">
        <f t="shared" si="77"/>
        <v>693.4906666666667</v>
      </c>
    </row>
    <row r="376" spans="1:16" s="28" customFormat="1" hidden="1" x14ac:dyDescent="0.25">
      <c r="A376" s="39" t="s">
        <v>383</v>
      </c>
      <c r="B376" s="40" t="s">
        <v>449</v>
      </c>
      <c r="C376" s="40"/>
      <c r="D376" s="39" t="s">
        <v>10</v>
      </c>
      <c r="E376" s="40" t="s">
        <v>450</v>
      </c>
      <c r="F376" s="39">
        <f>SUM(F377:F379)</f>
        <v>2</v>
      </c>
      <c r="G376" s="39"/>
      <c r="H376" s="39"/>
      <c r="I376" s="39"/>
      <c r="J376" s="39">
        <f t="shared" ref="J376:N376" si="78">SUM(J377:J379)</f>
        <v>0</v>
      </c>
      <c r="K376" s="39">
        <f t="shared" si="78"/>
        <v>0</v>
      </c>
      <c r="L376" s="39">
        <f t="shared" si="78"/>
        <v>0</v>
      </c>
      <c r="M376" s="39">
        <f t="shared" si="78"/>
        <v>0</v>
      </c>
      <c r="N376" s="39">
        <f t="shared" si="78"/>
        <v>0</v>
      </c>
      <c r="O376" s="41">
        <f>SUM(O377:O379)</f>
        <v>5201.18</v>
      </c>
      <c r="P376" s="103">
        <f t="shared" si="77"/>
        <v>1386.9813333333334</v>
      </c>
    </row>
    <row r="377" spans="1:16" s="3" customFormat="1" hidden="1" x14ac:dyDescent="0.25">
      <c r="A377" s="20" t="s">
        <v>1</v>
      </c>
      <c r="B377" s="62" t="s">
        <v>194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  <c r="P377" s="103">
        <f t="shared" si="77"/>
        <v>0</v>
      </c>
    </row>
    <row r="378" spans="1:16" s="3" customFormat="1" hidden="1" x14ac:dyDescent="0.25">
      <c r="A378" s="19" t="s">
        <v>10</v>
      </c>
      <c r="B378" s="65" t="s">
        <v>420</v>
      </c>
      <c r="C378" s="66"/>
      <c r="D378" s="66"/>
      <c r="E378" s="67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  <c r="P378" s="103">
        <f t="shared" si="77"/>
        <v>693.4906666666667</v>
      </c>
    </row>
    <row r="379" spans="1:16" s="3" customFormat="1" hidden="1" x14ac:dyDescent="0.25">
      <c r="A379" s="19" t="s">
        <v>10</v>
      </c>
      <c r="B379" s="65" t="s">
        <v>421</v>
      </c>
      <c r="C379" s="66"/>
      <c r="D379" s="66"/>
      <c r="E379" s="67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  <c r="P379" s="103">
        <f t="shared" si="77"/>
        <v>693.4906666666667</v>
      </c>
    </row>
    <row r="380" spans="1:16" s="44" customFormat="1" hidden="1" x14ac:dyDescent="0.25">
      <c r="A380" s="49" t="s">
        <v>451</v>
      </c>
      <c r="B380" s="50" t="s">
        <v>455</v>
      </c>
      <c r="C380" s="50"/>
      <c r="D380" s="49" t="s">
        <v>10</v>
      </c>
      <c r="E380" s="50" t="s">
        <v>452</v>
      </c>
      <c r="F380" s="49">
        <f t="shared" ref="F380:O380" si="79">SUM(F381:F382)</f>
        <v>1</v>
      </c>
      <c r="G380" s="49"/>
      <c r="H380" s="49"/>
      <c r="I380" s="49"/>
      <c r="J380" s="49">
        <f t="shared" si="79"/>
        <v>0</v>
      </c>
      <c r="K380" s="49">
        <f t="shared" si="79"/>
        <v>0</v>
      </c>
      <c r="L380" s="49">
        <f t="shared" si="79"/>
        <v>0</v>
      </c>
      <c r="M380" s="49">
        <f t="shared" si="79"/>
        <v>0</v>
      </c>
      <c r="N380" s="49">
        <f t="shared" si="79"/>
        <v>0</v>
      </c>
      <c r="O380" s="51">
        <f t="shared" si="79"/>
        <v>520.11800000000005</v>
      </c>
      <c r="P380" s="103">
        <f t="shared" si="77"/>
        <v>138.69813333333335</v>
      </c>
    </row>
    <row r="381" spans="1:16" s="3" customFormat="1" hidden="1" x14ac:dyDescent="0.25">
      <c r="A381" s="20" t="s">
        <v>1</v>
      </c>
      <c r="B381" s="62" t="s">
        <v>194</v>
      </c>
      <c r="C381" s="63"/>
      <c r="D381" s="63"/>
      <c r="E381" s="64"/>
      <c r="F381" s="20"/>
      <c r="G381" s="20"/>
      <c r="H381" s="20"/>
      <c r="I381" s="20"/>
      <c r="J381" s="20"/>
      <c r="K381" s="20"/>
      <c r="L381" s="20"/>
      <c r="M381" s="20"/>
      <c r="N381" s="20"/>
      <c r="O381" s="21"/>
      <c r="P381" s="103">
        <f t="shared" si="77"/>
        <v>0</v>
      </c>
    </row>
    <row r="382" spans="1:16" s="38" customFormat="1" hidden="1" x14ac:dyDescent="0.25">
      <c r="A382" s="52" t="s">
        <v>10</v>
      </c>
      <c r="B382" s="70" t="s">
        <v>456</v>
      </c>
      <c r="C382" s="71"/>
      <c r="D382" s="71"/>
      <c r="E382" s="72"/>
      <c r="F382" s="53">
        <v>1</v>
      </c>
      <c r="G382" s="53"/>
      <c r="H382" s="53"/>
      <c r="I382" s="53"/>
      <c r="J382" s="53"/>
      <c r="K382" s="53"/>
      <c r="L382" s="53"/>
      <c r="M382" s="53"/>
      <c r="N382" s="53"/>
      <c r="O382" s="54">
        <f>2600.59/30*6</f>
        <v>520.11800000000005</v>
      </c>
      <c r="P382" s="103">
        <f t="shared" si="77"/>
        <v>138.69813333333335</v>
      </c>
    </row>
    <row r="383" spans="1:16" s="38" customFormat="1" hidden="1" x14ac:dyDescent="0.25">
      <c r="A383" s="35"/>
      <c r="B383" s="36"/>
      <c r="C383" s="36"/>
      <c r="D383" s="35"/>
      <c r="E383" s="37" t="s">
        <v>22</v>
      </c>
      <c r="F383" s="13">
        <f>F380+F376+F362</f>
        <v>15</v>
      </c>
      <c r="G383" s="13"/>
      <c r="H383" s="13"/>
      <c r="I383" s="13"/>
      <c r="J383" s="13">
        <f>J380+J362</f>
        <v>0</v>
      </c>
      <c r="K383" s="13">
        <f>K380+K362</f>
        <v>0</v>
      </c>
      <c r="L383" s="13">
        <f>L380+L362</f>
        <v>0</v>
      </c>
      <c r="M383" s="13">
        <f>M380+M362</f>
        <v>0</v>
      </c>
      <c r="N383" s="13">
        <f>N380+N362</f>
        <v>0</v>
      </c>
      <c r="O383" s="15">
        <f>O380+O376+O362</f>
        <v>36928.378000000004</v>
      </c>
      <c r="P383" s="103">
        <f t="shared" si="77"/>
        <v>9847.5674666666673</v>
      </c>
    </row>
    <row r="384" spans="1:16" s="3" customFormat="1" hidden="1" x14ac:dyDescent="0.25">
      <c r="A384" s="23"/>
      <c r="B384" s="29"/>
      <c r="C384" s="29"/>
      <c r="D384" s="23"/>
      <c r="E384" s="24"/>
      <c r="F384" s="26"/>
      <c r="G384" s="26"/>
      <c r="H384" s="26"/>
      <c r="I384" s="26"/>
      <c r="J384" s="26"/>
      <c r="K384" s="26"/>
      <c r="L384" s="26"/>
      <c r="M384" s="26"/>
      <c r="N384" s="26"/>
      <c r="O384" s="34"/>
      <c r="P384" s="103">
        <f t="shared" si="77"/>
        <v>0</v>
      </c>
    </row>
    <row r="385" spans="1:16" s="3" customFormat="1" hidden="1" x14ac:dyDescent="0.25">
      <c r="A385" s="82" t="s">
        <v>184</v>
      </c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6"/>
      <c r="P385" s="103">
        <f t="shared" si="77"/>
        <v>0</v>
      </c>
    </row>
    <row r="386" spans="1:16" s="28" customFormat="1" hidden="1" x14ac:dyDescent="0.25">
      <c r="A386" s="39" t="s">
        <v>384</v>
      </c>
      <c r="B386" s="40" t="s">
        <v>185</v>
      </c>
      <c r="C386" s="40"/>
      <c r="D386" s="39" t="s">
        <v>10</v>
      </c>
      <c r="E386" s="40" t="s">
        <v>453</v>
      </c>
      <c r="F386" s="39">
        <f>SUM(F387:F388)</f>
        <v>1</v>
      </c>
      <c r="G386" s="39"/>
      <c r="H386" s="39"/>
      <c r="I386" s="39"/>
      <c r="J386" s="39">
        <f t="shared" ref="J386:N386" si="80">SUM(J387:J388)</f>
        <v>0</v>
      </c>
      <c r="K386" s="39">
        <f t="shared" si="80"/>
        <v>0</v>
      </c>
      <c r="L386" s="39">
        <f t="shared" si="80"/>
        <v>0</v>
      </c>
      <c r="M386" s="39">
        <f t="shared" si="80"/>
        <v>0</v>
      </c>
      <c r="N386" s="39">
        <f t="shared" si="80"/>
        <v>0</v>
      </c>
      <c r="O386" s="43">
        <f>SUM(O387:O388)</f>
        <v>2600.59</v>
      </c>
      <c r="P386" s="103">
        <f t="shared" si="77"/>
        <v>693.4906666666667</v>
      </c>
    </row>
    <row r="387" spans="1:16" s="3" customFormat="1" hidden="1" x14ac:dyDescent="0.25">
      <c r="A387" s="20" t="s">
        <v>1</v>
      </c>
      <c r="B387" s="62" t="s">
        <v>194</v>
      </c>
      <c r="C387" s="63"/>
      <c r="D387" s="63"/>
      <c r="E387" s="64"/>
      <c r="F387" s="20"/>
      <c r="G387" s="20"/>
      <c r="H387" s="20"/>
      <c r="I387" s="20"/>
      <c r="J387" s="20"/>
      <c r="K387" s="20"/>
      <c r="L387" s="20"/>
      <c r="M387" s="20"/>
      <c r="N387" s="20"/>
      <c r="O387" s="21"/>
      <c r="P387" s="103">
        <f t="shared" si="77"/>
        <v>0</v>
      </c>
    </row>
    <row r="388" spans="1:16" s="3" customFormat="1" hidden="1" x14ac:dyDescent="0.25">
      <c r="A388" s="19" t="s">
        <v>10</v>
      </c>
      <c r="B388" s="65" t="s">
        <v>254</v>
      </c>
      <c r="C388" s="66"/>
      <c r="D388" s="66"/>
      <c r="E388" s="67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  <c r="P388" s="103">
        <f t="shared" si="77"/>
        <v>693.4906666666667</v>
      </c>
    </row>
    <row r="389" spans="1:16" s="3" customFormat="1" hidden="1" x14ac:dyDescent="0.25">
      <c r="A389" s="76" t="s">
        <v>22</v>
      </c>
      <c r="B389" s="77"/>
      <c r="C389" s="77"/>
      <c r="D389" s="77"/>
      <c r="E389" s="78"/>
      <c r="F389" s="13">
        <f>F386</f>
        <v>1</v>
      </c>
      <c r="G389" s="13"/>
      <c r="H389" s="13"/>
      <c r="I389" s="13"/>
      <c r="J389" s="13">
        <f t="shared" ref="J389:N389" si="81">J386</f>
        <v>0</v>
      </c>
      <c r="K389" s="13">
        <f t="shared" si="81"/>
        <v>0</v>
      </c>
      <c r="L389" s="13">
        <f t="shared" si="81"/>
        <v>0</v>
      </c>
      <c r="M389" s="13">
        <f t="shared" si="81"/>
        <v>0</v>
      </c>
      <c r="N389" s="13">
        <f t="shared" si="81"/>
        <v>0</v>
      </c>
      <c r="O389" s="32">
        <f>O386</f>
        <v>2600.59</v>
      </c>
      <c r="P389" s="103">
        <f t="shared" si="77"/>
        <v>693.4906666666667</v>
      </c>
    </row>
    <row r="390" spans="1:16" s="3" customFormat="1" hidden="1" x14ac:dyDescent="0.25">
      <c r="A390" s="88"/>
      <c r="B390" s="89"/>
      <c r="C390" s="89"/>
      <c r="D390" s="89"/>
      <c r="E390" s="89"/>
      <c r="F390" s="89"/>
      <c r="G390" s="89"/>
      <c r="H390" s="89"/>
      <c r="I390" s="89"/>
      <c r="J390" s="89"/>
      <c r="K390" s="89"/>
      <c r="L390" s="89"/>
      <c r="M390" s="89"/>
      <c r="N390" s="89"/>
      <c r="O390" s="90"/>
      <c r="P390" s="103">
        <f t="shared" si="77"/>
        <v>0</v>
      </c>
    </row>
    <row r="391" spans="1:16" hidden="1" x14ac:dyDescent="0.25">
      <c r="A391" s="91" t="s">
        <v>179</v>
      </c>
      <c r="B391" s="92"/>
      <c r="C391" s="92"/>
      <c r="D391" s="92"/>
      <c r="E391" s="93"/>
      <c r="F391" s="2" t="e">
        <f>F389+F383+F355+F347+F338+F277+F264+F105+F90+F81+F67</f>
        <v>#REF!</v>
      </c>
      <c r="G391" s="2"/>
      <c r="H391" s="2"/>
      <c r="I391" s="2"/>
      <c r="J391" s="2" t="e">
        <f ca="1">J389+J383+J355+J347+J338+J277+J264+J105+J81+J67</f>
        <v>#REF!</v>
      </c>
      <c r="K391" s="2" t="e">
        <f ca="1">K389+K383+K355+K347+K338+K277+K264+K105+K81+K67</f>
        <v>#REF!</v>
      </c>
      <c r="L391" s="2">
        <v>4</v>
      </c>
      <c r="M391" s="2" t="e">
        <f ca="1">M389+M383+M355+M347+M338+M277+M264+M105+M81+M67</f>
        <v>#REF!</v>
      </c>
      <c r="N391" s="2">
        <v>0</v>
      </c>
      <c r="O391" s="48" t="e">
        <f>O389+O383+O355+O347+O338+O277+O264+O105+O90+O81+O67</f>
        <v>#REF!</v>
      </c>
      <c r="P391" s="103" t="e">
        <f t="shared" si="77"/>
        <v>#REF!</v>
      </c>
    </row>
    <row r="392" spans="1:16" hidden="1" x14ac:dyDescent="0.25">
      <c r="F392" s="16" t="e">
        <f>F391+L391</f>
        <v>#REF!</v>
      </c>
      <c r="G392" s="16"/>
      <c r="H392" s="16"/>
      <c r="I392" s="16"/>
      <c r="P392" s="103">
        <f t="shared" si="77"/>
        <v>0</v>
      </c>
    </row>
    <row r="393" spans="1:16" x14ac:dyDescent="0.25">
      <c r="A393" s="94" t="s">
        <v>427</v>
      </c>
      <c r="B393" s="94"/>
      <c r="C393" s="94"/>
      <c r="D393" s="94"/>
      <c r="E393" s="46" t="s">
        <v>428</v>
      </c>
      <c r="J393" s="1"/>
      <c r="K393" s="1"/>
      <c r="L393" s="1"/>
      <c r="M393" s="1"/>
      <c r="N393" s="1"/>
      <c r="O393" s="1"/>
    </row>
    <row r="394" spans="1:16" x14ac:dyDescent="0.25">
      <c r="A394" s="95" t="s">
        <v>405</v>
      </c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</row>
    <row r="395" spans="1:16" x14ac:dyDescent="0.25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</row>
    <row r="396" spans="1:16" x14ac:dyDescent="0.25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</row>
    <row r="397" spans="1:16" x14ac:dyDescent="0.25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</row>
    <row r="398" spans="1:16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</row>
    <row r="399" spans="1:16" x14ac:dyDescent="0.25">
      <c r="A399" s="87"/>
      <c r="B399" s="87"/>
      <c r="C399" s="87"/>
      <c r="D399" s="87"/>
    </row>
    <row r="400" spans="1:16" x14ac:dyDescent="0.25">
      <c r="A400" s="87"/>
      <c r="B400" s="87"/>
      <c r="C400" s="87"/>
      <c r="D400" s="87"/>
      <c r="E400" s="47" t="s">
        <v>429</v>
      </c>
    </row>
  </sheetData>
  <mergeCells count="267">
    <mergeCell ref="A400:D400"/>
    <mergeCell ref="A399:D399"/>
    <mergeCell ref="B387:E387"/>
    <mergeCell ref="B388:E388"/>
    <mergeCell ref="A389:E389"/>
    <mergeCell ref="A390:O390"/>
    <mergeCell ref="A391:E391"/>
    <mergeCell ref="A393:D393"/>
    <mergeCell ref="A394:O394"/>
    <mergeCell ref="A395:O395"/>
    <mergeCell ref="A396:O396"/>
    <mergeCell ref="A397:O397"/>
    <mergeCell ref="B371:E371"/>
    <mergeCell ref="B375:E375"/>
    <mergeCell ref="B381:E381"/>
    <mergeCell ref="B382:E382"/>
    <mergeCell ref="A385:O385"/>
    <mergeCell ref="B365:E365"/>
    <mergeCell ref="B366:E366"/>
    <mergeCell ref="B367:E367"/>
    <mergeCell ref="B368:E368"/>
    <mergeCell ref="B369:E369"/>
    <mergeCell ref="B370:E370"/>
    <mergeCell ref="B377:E377"/>
    <mergeCell ref="B378:E378"/>
    <mergeCell ref="B379:E379"/>
    <mergeCell ref="B372:E372"/>
    <mergeCell ref="B373:E373"/>
    <mergeCell ref="B374:E374"/>
    <mergeCell ref="B353:E353"/>
    <mergeCell ref="B354:E354"/>
    <mergeCell ref="A357:O357"/>
    <mergeCell ref="A361:O361"/>
    <mergeCell ref="B363:E363"/>
    <mergeCell ref="B364:E364"/>
    <mergeCell ref="B344:E344"/>
    <mergeCell ref="B345:E345"/>
    <mergeCell ref="B346:E346"/>
    <mergeCell ref="A349:O349"/>
    <mergeCell ref="B351:E351"/>
    <mergeCell ref="B352:E352"/>
    <mergeCell ref="B334:E334"/>
    <mergeCell ref="B336:E336"/>
    <mergeCell ref="B337:E337"/>
    <mergeCell ref="A340:O340"/>
    <mergeCell ref="B342:E342"/>
    <mergeCell ref="B343:E343"/>
    <mergeCell ref="B323:E323"/>
    <mergeCell ref="B326:E326"/>
    <mergeCell ref="B327:E327"/>
    <mergeCell ref="B330:E330"/>
    <mergeCell ref="B331:E331"/>
    <mergeCell ref="B333:E333"/>
    <mergeCell ref="B314:E314"/>
    <mergeCell ref="B316:E316"/>
    <mergeCell ref="B317:E317"/>
    <mergeCell ref="B319:E319"/>
    <mergeCell ref="B320:E320"/>
    <mergeCell ref="B322:E322"/>
    <mergeCell ref="B306:E306"/>
    <mergeCell ref="B308:E308"/>
    <mergeCell ref="B309:E309"/>
    <mergeCell ref="B310:E310"/>
    <mergeCell ref="B311:E311"/>
    <mergeCell ref="B313:E313"/>
    <mergeCell ref="B294:E294"/>
    <mergeCell ref="B296:E296"/>
    <mergeCell ref="B297:E297"/>
    <mergeCell ref="B301:E301"/>
    <mergeCell ref="B302:E302"/>
    <mergeCell ref="B305:E305"/>
    <mergeCell ref="B285:E285"/>
    <mergeCell ref="B287:E287"/>
    <mergeCell ref="B288:E288"/>
    <mergeCell ref="B290:E290"/>
    <mergeCell ref="B291:E291"/>
    <mergeCell ref="B293:E293"/>
    <mergeCell ref="B274:E274"/>
    <mergeCell ref="B276:E276"/>
    <mergeCell ref="A279:O279"/>
    <mergeCell ref="B281:E281"/>
    <mergeCell ref="B282:E282"/>
    <mergeCell ref="B284:E284"/>
    <mergeCell ref="B268:E268"/>
    <mergeCell ref="B269:E269"/>
    <mergeCell ref="B270:E270"/>
    <mergeCell ref="B271:E271"/>
    <mergeCell ref="B272:E272"/>
    <mergeCell ref="B273:E273"/>
    <mergeCell ref="B275:E275"/>
    <mergeCell ref="B254:E254"/>
    <mergeCell ref="B257:E257"/>
    <mergeCell ref="B258:E258"/>
    <mergeCell ref="B261:E261"/>
    <mergeCell ref="B262:E262"/>
    <mergeCell ref="A266:O266"/>
    <mergeCell ref="B237:E237"/>
    <mergeCell ref="B239:E239"/>
    <mergeCell ref="B240:E240"/>
    <mergeCell ref="B249:E249"/>
    <mergeCell ref="B250:E250"/>
    <mergeCell ref="B253:E253"/>
    <mergeCell ref="B221:E221"/>
    <mergeCell ref="B224:E224"/>
    <mergeCell ref="B225:E225"/>
    <mergeCell ref="B231:E231"/>
    <mergeCell ref="B232:E232"/>
    <mergeCell ref="B236:E236"/>
    <mergeCell ref="B213:E213"/>
    <mergeCell ref="B214:E214"/>
    <mergeCell ref="B217:E217"/>
    <mergeCell ref="B218:E218"/>
    <mergeCell ref="B219:E219"/>
    <mergeCell ref="B220:E220"/>
    <mergeCell ref="B195:E195"/>
    <mergeCell ref="B196:E196"/>
    <mergeCell ref="B202:E202"/>
    <mergeCell ref="B203:E203"/>
    <mergeCell ref="B208:E208"/>
    <mergeCell ref="B209:E209"/>
    <mergeCell ref="B187:E187"/>
    <mergeCell ref="B188:E188"/>
    <mergeCell ref="B189:E189"/>
    <mergeCell ref="B190:E190"/>
    <mergeCell ref="B192:E192"/>
    <mergeCell ref="B193:E193"/>
    <mergeCell ref="B182:E182"/>
    <mergeCell ref="B183:E183"/>
    <mergeCell ref="B184:E184"/>
    <mergeCell ref="B185:E185"/>
    <mergeCell ref="B186:E186"/>
    <mergeCell ref="B176:E176"/>
    <mergeCell ref="B177:E177"/>
    <mergeCell ref="B178:E178"/>
    <mergeCell ref="B179:E179"/>
    <mergeCell ref="B180:E180"/>
    <mergeCell ref="B181:E181"/>
    <mergeCell ref="B170:E170"/>
    <mergeCell ref="B171:E171"/>
    <mergeCell ref="B172:E172"/>
    <mergeCell ref="B173:E173"/>
    <mergeCell ref="B174:E174"/>
    <mergeCell ref="B175:E175"/>
    <mergeCell ref="B163:E163"/>
    <mergeCell ref="B164:E164"/>
    <mergeCell ref="B165:E165"/>
    <mergeCell ref="B166:E166"/>
    <mergeCell ref="B167:E167"/>
    <mergeCell ref="B168:E168"/>
    <mergeCell ref="B157:E157"/>
    <mergeCell ref="B158:E158"/>
    <mergeCell ref="B159:E159"/>
    <mergeCell ref="B160:E160"/>
    <mergeCell ref="B161:E161"/>
    <mergeCell ref="B162:E162"/>
    <mergeCell ref="B149:E149"/>
    <mergeCell ref="B150:E150"/>
    <mergeCell ref="B153:E153"/>
    <mergeCell ref="B154:E154"/>
    <mergeCell ref="B155:E155"/>
    <mergeCell ref="B156:E156"/>
    <mergeCell ref="B134:E134"/>
    <mergeCell ref="B135:E135"/>
    <mergeCell ref="B136:E136"/>
    <mergeCell ref="B137:E137"/>
    <mergeCell ref="B146:E146"/>
    <mergeCell ref="B147:E147"/>
    <mergeCell ref="B128:E128"/>
    <mergeCell ref="B129:E129"/>
    <mergeCell ref="B130:E130"/>
    <mergeCell ref="B131:E131"/>
    <mergeCell ref="B132:E132"/>
    <mergeCell ref="B133:E133"/>
    <mergeCell ref="B122:E122"/>
    <mergeCell ref="B123:E123"/>
    <mergeCell ref="B124:E124"/>
    <mergeCell ref="B125:E125"/>
    <mergeCell ref="B126:E126"/>
    <mergeCell ref="B127:E127"/>
    <mergeCell ref="B115:E115"/>
    <mergeCell ref="B116:E116"/>
    <mergeCell ref="B117:E117"/>
    <mergeCell ref="B118:E118"/>
    <mergeCell ref="B119:E119"/>
    <mergeCell ref="B120:E120"/>
    <mergeCell ref="A107:O107"/>
    <mergeCell ref="B109:E109"/>
    <mergeCell ref="B110:E110"/>
    <mergeCell ref="B111:E111"/>
    <mergeCell ref="B112:E112"/>
    <mergeCell ref="B113:E113"/>
    <mergeCell ref="B98:E98"/>
    <mergeCell ref="B100:E100"/>
    <mergeCell ref="B101:E101"/>
    <mergeCell ref="B102:E102"/>
    <mergeCell ref="B103:E103"/>
    <mergeCell ref="B104:E104"/>
    <mergeCell ref="B94:E94"/>
    <mergeCell ref="B95:E95"/>
    <mergeCell ref="B96:E96"/>
    <mergeCell ref="B97:E97"/>
    <mergeCell ref="B80:E80"/>
    <mergeCell ref="A83:O83"/>
    <mergeCell ref="B85:E85"/>
    <mergeCell ref="B86:E86"/>
    <mergeCell ref="B87:E87"/>
    <mergeCell ref="B88:E88"/>
    <mergeCell ref="B79:E79"/>
    <mergeCell ref="B63:E63"/>
    <mergeCell ref="B64:E64"/>
    <mergeCell ref="B66:E66"/>
    <mergeCell ref="A67:E67"/>
    <mergeCell ref="A68:O68"/>
    <mergeCell ref="A69:O69"/>
    <mergeCell ref="B89:E89"/>
    <mergeCell ref="A92:O92"/>
    <mergeCell ref="A73:O73"/>
    <mergeCell ref="B59:E59"/>
    <mergeCell ref="B60:E60"/>
    <mergeCell ref="B61:E61"/>
    <mergeCell ref="B65:E65"/>
    <mergeCell ref="B75:E75"/>
    <mergeCell ref="B76:E76"/>
    <mergeCell ref="B77:E77"/>
    <mergeCell ref="B78:E78"/>
    <mergeCell ref="B51:E51"/>
    <mergeCell ref="B52:E52"/>
    <mergeCell ref="B53:E53"/>
    <mergeCell ref="B55:E55"/>
    <mergeCell ref="B56:E56"/>
    <mergeCell ref="B57:E57"/>
    <mergeCell ref="B49:E49"/>
    <mergeCell ref="B50:E50"/>
    <mergeCell ref="B45:E45"/>
    <mergeCell ref="B36:E36"/>
    <mergeCell ref="B38:E38"/>
    <mergeCell ref="B39:E39"/>
    <mergeCell ref="B41:E41"/>
    <mergeCell ref="B25:E25"/>
    <mergeCell ref="B26:E26"/>
    <mergeCell ref="B27:E27"/>
    <mergeCell ref="B42:E42"/>
    <mergeCell ref="B43:E43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  <mergeCell ref="A12:P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01.06 Na Hora Sobradinho</vt:lpstr>
      <vt:lpstr>Plan5</vt:lpstr>
      <vt:lpstr>'01.06 Na Hora Sobradinho'!Area_de_impressao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2019-07-03T00:14:47Z</dcterms:modified>
</cp:coreProperties>
</file>