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9" i="24" l="1"/>
  <c r="P280" i="24"/>
  <c r="P281" i="24"/>
  <c r="P282" i="24"/>
  <c r="P283" i="24"/>
  <c r="P284" i="24"/>
  <c r="P285" i="24"/>
  <c r="P286" i="24"/>
  <c r="P287" i="24"/>
  <c r="P288" i="24"/>
  <c r="P289" i="24"/>
  <c r="P290" i="24"/>
  <c r="P291" i="24"/>
  <c r="P292" i="24"/>
  <c r="P293" i="24"/>
  <c r="P294" i="24"/>
  <c r="P295" i="24"/>
  <c r="P296" i="24"/>
  <c r="P297" i="24"/>
  <c r="P298" i="24"/>
  <c r="P299" i="24"/>
  <c r="P300" i="24"/>
  <c r="P301" i="24"/>
  <c r="P302" i="24"/>
  <c r="P303" i="24"/>
  <c r="P304" i="24"/>
  <c r="P305" i="24"/>
  <c r="P306" i="24"/>
  <c r="P307" i="24"/>
  <c r="P308" i="24"/>
  <c r="P309" i="24"/>
  <c r="P310" i="24"/>
  <c r="P311" i="24"/>
  <c r="P312" i="24"/>
  <c r="P313" i="24"/>
  <c r="P314" i="24"/>
  <c r="P315" i="24"/>
  <c r="P316" i="24"/>
  <c r="P317" i="24"/>
  <c r="P318" i="24"/>
  <c r="P319" i="24"/>
  <c r="P320" i="24"/>
  <c r="P321" i="24"/>
  <c r="P322" i="24"/>
  <c r="P323" i="24"/>
  <c r="P324" i="24"/>
  <c r="P325" i="24"/>
  <c r="P326" i="24"/>
  <c r="P327" i="24"/>
  <c r="P328" i="24"/>
  <c r="P329" i="24"/>
  <c r="P330" i="24"/>
  <c r="P331" i="24"/>
  <c r="P332" i="24"/>
  <c r="P333" i="24"/>
  <c r="P334" i="24"/>
  <c r="P335" i="24"/>
  <c r="P336" i="24"/>
  <c r="P337" i="24"/>
  <c r="P338" i="24"/>
  <c r="P339" i="24"/>
  <c r="P340" i="24"/>
  <c r="P341" i="24"/>
  <c r="P342" i="24"/>
  <c r="P343" i="24"/>
  <c r="P344" i="24"/>
  <c r="P345" i="24"/>
  <c r="P346" i="24"/>
  <c r="P347" i="24"/>
  <c r="P348" i="24"/>
  <c r="P349" i="24"/>
  <c r="P350" i="24"/>
  <c r="P351" i="24"/>
  <c r="P352" i="24"/>
  <c r="P353" i="24"/>
  <c r="P354" i="24"/>
  <c r="P355" i="24"/>
  <c r="P356" i="24"/>
  <c r="P357" i="24"/>
  <c r="P358" i="24"/>
  <c r="P359" i="24"/>
  <c r="P360" i="24"/>
  <c r="P361" i="24"/>
  <c r="P362" i="24"/>
  <c r="P363" i="24"/>
  <c r="P364" i="24"/>
  <c r="P365" i="24"/>
  <c r="P366" i="24"/>
  <c r="P367" i="24"/>
  <c r="P368" i="24"/>
  <c r="P369" i="24"/>
  <c r="P370" i="24"/>
  <c r="P371" i="24"/>
  <c r="P372" i="24"/>
  <c r="P373" i="24"/>
  <c r="P374" i="24"/>
  <c r="P375" i="24"/>
  <c r="P376" i="24"/>
  <c r="P377" i="24"/>
  <c r="P378" i="24"/>
  <c r="P379" i="24"/>
  <c r="P380" i="24"/>
  <c r="P381" i="24"/>
  <c r="P382" i="24"/>
  <c r="P383" i="24"/>
  <c r="P384" i="24"/>
  <c r="P385" i="24"/>
  <c r="P386" i="24"/>
  <c r="P387" i="24"/>
  <c r="P388" i="24"/>
  <c r="P389" i="24"/>
  <c r="P390" i="24"/>
  <c r="P391" i="24"/>
  <c r="P392" i="24"/>
  <c r="P393" i="24"/>
  <c r="P394" i="24"/>
  <c r="P395" i="24"/>
  <c r="P396" i="24"/>
  <c r="P397" i="24"/>
  <c r="P398" i="24"/>
  <c r="P399" i="24"/>
  <c r="P400" i="24"/>
  <c r="P401" i="24"/>
  <c r="P402" i="24"/>
  <c r="P403" i="24"/>
  <c r="P404" i="24"/>
  <c r="P405" i="24"/>
  <c r="P406" i="24"/>
  <c r="P407" i="24"/>
  <c r="P408" i="24"/>
  <c r="P409" i="24"/>
  <c r="P410" i="24"/>
  <c r="P411" i="24"/>
  <c r="P278" i="24"/>
  <c r="P276" i="24" s="1"/>
  <c r="O276" i="24" l="1"/>
  <c r="G276" i="24" l="1"/>
  <c r="H276" i="24"/>
  <c r="I276" i="24"/>
  <c r="J276" i="24"/>
  <c r="K276" i="24"/>
  <c r="L276" i="24"/>
  <c r="M276" i="24"/>
  <c r="N276" i="24" l="1"/>
  <c r="F276" i="24"/>
  <c r="O78" i="24" l="1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N395" i="24"/>
  <c r="M395" i="24"/>
  <c r="L395" i="24"/>
  <c r="K395" i="24"/>
  <c r="J395" i="24"/>
  <c r="F395" i="24"/>
  <c r="O48" i="24"/>
  <c r="O36" i="24" l="1"/>
  <c r="O35" i="24"/>
  <c r="O34" i="24"/>
  <c r="O28" i="24" l="1"/>
  <c r="N405" i="24" l="1"/>
  <c r="N408" i="24" s="1"/>
  <c r="M405" i="24"/>
  <c r="M408" i="24" s="1"/>
  <c r="L405" i="24"/>
  <c r="L408" i="24" s="1"/>
  <c r="K405" i="24"/>
  <c r="K408" i="24" s="1"/>
  <c r="J405" i="24"/>
  <c r="J408" i="24" s="1"/>
  <c r="F405" i="24"/>
  <c r="F408" i="24" s="1"/>
  <c r="N399" i="24"/>
  <c r="M399" i="24"/>
  <c r="L399" i="24"/>
  <c r="K399" i="24"/>
  <c r="J399" i="24"/>
  <c r="F399" i="24"/>
  <c r="N381" i="24"/>
  <c r="M381" i="24"/>
  <c r="L381" i="24"/>
  <c r="K381" i="24"/>
  <c r="J381" i="24"/>
  <c r="F381" i="24"/>
  <c r="N378" i="24"/>
  <c r="M378" i="24"/>
  <c r="L378" i="24"/>
  <c r="K378" i="24"/>
  <c r="J378" i="24"/>
  <c r="F378" i="24"/>
  <c r="N369" i="24"/>
  <c r="N374" i="24" s="1"/>
  <c r="M369" i="24"/>
  <c r="M374" i="24" s="1"/>
  <c r="L369" i="24"/>
  <c r="L374" i="24" s="1"/>
  <c r="K369" i="24"/>
  <c r="K374" i="24" s="1"/>
  <c r="J369" i="24"/>
  <c r="J374" i="24" s="1"/>
  <c r="F369" i="24"/>
  <c r="F374" i="24" s="1"/>
  <c r="N360" i="24"/>
  <c r="N366" i="24" s="1"/>
  <c r="M360" i="24"/>
  <c r="M366" i="24" s="1"/>
  <c r="L360" i="24"/>
  <c r="L366" i="24" s="1"/>
  <c r="K360" i="24"/>
  <c r="K366" i="24" s="1"/>
  <c r="J360" i="24"/>
  <c r="J366" i="24" s="1"/>
  <c r="F360" i="24"/>
  <c r="F366" i="24" s="1"/>
  <c r="N354" i="24"/>
  <c r="M354" i="24"/>
  <c r="L354" i="24"/>
  <c r="K354" i="24"/>
  <c r="J354" i="24"/>
  <c r="F354" i="24"/>
  <c r="N351" i="24"/>
  <c r="M351" i="24"/>
  <c r="L351" i="24"/>
  <c r="K351" i="24"/>
  <c r="J351" i="24"/>
  <c r="F351" i="24"/>
  <c r="N348" i="24"/>
  <c r="M348" i="24"/>
  <c r="L348" i="24"/>
  <c r="K348" i="24"/>
  <c r="J348" i="24"/>
  <c r="F348" i="24"/>
  <c r="N344" i="24"/>
  <c r="M344" i="24"/>
  <c r="L344" i="24"/>
  <c r="K344" i="24"/>
  <c r="J344" i="24"/>
  <c r="F344" i="24"/>
  <c r="N340" i="24"/>
  <c r="M340" i="24"/>
  <c r="L340" i="24"/>
  <c r="K340" i="24"/>
  <c r="J340" i="24"/>
  <c r="F340" i="24"/>
  <c r="N337" i="24"/>
  <c r="M337" i="24"/>
  <c r="L337" i="24"/>
  <c r="K337" i="24"/>
  <c r="J337" i="24"/>
  <c r="F337" i="24"/>
  <c r="N334" i="24"/>
  <c r="M334" i="24"/>
  <c r="L334" i="24"/>
  <c r="K334" i="24"/>
  <c r="J334" i="24"/>
  <c r="F334" i="24"/>
  <c r="N331" i="24"/>
  <c r="M331" i="24"/>
  <c r="L331" i="24"/>
  <c r="K331" i="24"/>
  <c r="J331" i="24"/>
  <c r="F331" i="24"/>
  <c r="N326" i="24"/>
  <c r="M326" i="24"/>
  <c r="L326" i="24"/>
  <c r="K326" i="24"/>
  <c r="J326" i="24"/>
  <c r="F326" i="24"/>
  <c r="N323" i="24"/>
  <c r="M323" i="24"/>
  <c r="L323" i="24"/>
  <c r="K323" i="24"/>
  <c r="J323" i="24"/>
  <c r="F323" i="24"/>
  <c r="N319" i="24"/>
  <c r="M319" i="24"/>
  <c r="L319" i="24"/>
  <c r="K319" i="24"/>
  <c r="J319" i="24"/>
  <c r="F319" i="24"/>
  <c r="N314" i="24"/>
  <c r="M314" i="24"/>
  <c r="L314" i="24"/>
  <c r="K314" i="24"/>
  <c r="J314" i="24"/>
  <c r="F314" i="24"/>
  <c r="N311" i="24"/>
  <c r="M311" i="24"/>
  <c r="L311" i="24"/>
  <c r="K311" i="24"/>
  <c r="J311" i="24"/>
  <c r="F311" i="24"/>
  <c r="N308" i="24"/>
  <c r="M308" i="24"/>
  <c r="L308" i="24"/>
  <c r="K308" i="24"/>
  <c r="J308" i="24"/>
  <c r="F308" i="24"/>
  <c r="N305" i="24"/>
  <c r="M305" i="24"/>
  <c r="L305" i="24"/>
  <c r="K305" i="24"/>
  <c r="J305" i="24"/>
  <c r="F305" i="24"/>
  <c r="N302" i="24"/>
  <c r="M302" i="24"/>
  <c r="L302" i="24"/>
  <c r="K302" i="24"/>
  <c r="J302" i="24"/>
  <c r="F302" i="24"/>
  <c r="N299" i="24"/>
  <c r="M299" i="24"/>
  <c r="L299" i="24"/>
  <c r="K299" i="24"/>
  <c r="J299" i="24"/>
  <c r="F299" i="24"/>
  <c r="N286" i="24"/>
  <c r="N296" i="24" s="1"/>
  <c r="M286" i="24"/>
  <c r="M296" i="24" s="1"/>
  <c r="L286" i="24"/>
  <c r="L296" i="24" s="1"/>
  <c r="K286" i="24"/>
  <c r="K296" i="24" s="1"/>
  <c r="J286" i="24"/>
  <c r="J296" i="24" s="1"/>
  <c r="F286" i="24"/>
  <c r="F296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K254" i="24"/>
  <c r="K251" i="24" s="1"/>
  <c r="K246" i="24" s="1"/>
  <c r="J254" i="24"/>
  <c r="J251" i="24" s="1"/>
  <c r="J246" i="24" s="1"/>
  <c r="F254" i="24"/>
  <c r="O251" i="24"/>
  <c r="L251" i="24"/>
  <c r="L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402" i="24"/>
  <c r="K402" i="24"/>
  <c r="M402" i="24"/>
  <c r="F357" i="24"/>
  <c r="K357" i="24"/>
  <c r="M357" i="24"/>
  <c r="J357" i="24"/>
  <c r="L357" i="24"/>
  <c r="N357" i="24"/>
  <c r="J402" i="24"/>
  <c r="L402" i="24"/>
  <c r="N402" i="24"/>
  <c r="J83" i="24"/>
  <c r="L83" i="24"/>
  <c r="N83" i="24"/>
  <c r="O121" i="24"/>
  <c r="K83" i="24"/>
  <c r="M83" i="24"/>
  <c r="F121" i="24"/>
  <c r="J283" i="24" l="1"/>
  <c r="K283" i="24"/>
  <c r="M283" i="24"/>
  <c r="N283" i="24"/>
  <c r="F283" i="24" l="1"/>
  <c r="F410" i="24" s="1"/>
  <c r="F411" i="24" s="1"/>
  <c r="K410" i="24" l="1"/>
  <c r="J109" i="24"/>
  <c r="M410" i="24"/>
  <c r="L109" i="24"/>
  <c r="N109" i="24"/>
  <c r="K109" i="24"/>
  <c r="K115" i="24"/>
  <c r="K121" i="24"/>
  <c r="M121" i="24"/>
  <c r="M115" i="24"/>
  <c r="M109" i="24"/>
  <c r="J106" i="24"/>
  <c r="J100" i="24"/>
  <c r="N121" i="24"/>
  <c r="N115" i="24"/>
  <c r="N106" i="24"/>
  <c r="N100" i="24"/>
  <c r="L100" i="24"/>
  <c r="L106" i="24"/>
  <c r="J410" i="24"/>
  <c r="J121" i="24"/>
  <c r="J115" i="24"/>
  <c r="M100" i="24"/>
  <c r="M106" i="24"/>
  <c r="L121" i="24"/>
  <c r="L115" i="24"/>
  <c r="K100" i="24"/>
  <c r="K106" i="24"/>
</calcChain>
</file>

<file path=xl/sharedStrings.xml><?xml version="1.0" encoding="utf-8"?>
<sst xmlns="http://schemas.openxmlformats.org/spreadsheetml/2006/main" count="1159" uniqueCount="499">
  <si>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</si>
  <si>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</si>
  <si>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</si>
  <si>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</si>
  <si>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</si>
  <si>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</si>
  <si>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</si>
  <si>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</si>
  <si>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</si>
  <si>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</si>
  <si>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</si>
  <si>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</si>
  <si>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</si>
  <si>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</si>
  <si>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</si>
  <si>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</si>
  <si>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</si>
  <si>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</si>
  <si>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</si>
  <si>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</si>
  <si>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</si>
  <si>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</si>
  <si>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</si>
  <si>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</si>
  <si>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</si>
  <si>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</si>
  <si>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</si>
  <si>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</si>
  <si>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</si>
  <si>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</si>
  <si>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</si>
  <si>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</si>
  <si>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</si>
  <si>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</si>
  <si>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</si>
  <si>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</si>
  <si>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</si>
  <si>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</si>
  <si>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</si>
  <si>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</si>
  <si>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</si>
  <si>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</si>
  <si>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</si>
  <si>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</si>
  <si>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</si>
  <si>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</si>
  <si>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</si>
  <si>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</si>
  <si>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</si>
  <si>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</si>
  <si>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</si>
  <si>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</si>
  <si>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</si>
  <si>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</si>
  <si>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</si>
  <si>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</si>
  <si>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</si>
  <si>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</si>
  <si>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</si>
  <si>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</si>
  <si>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</si>
  <si>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</si>
  <si>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</si>
  <si>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</si>
  <si>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</si>
  <si>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</si>
  <si>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</si>
  <si>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</si>
  <si>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</si>
  <si>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</si>
  <si>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</si>
  <si>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</si>
  <si>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</si>
  <si>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</si>
  <si>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</si>
  <si>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</si>
  <si>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</si>
  <si>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</si>
  <si>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</si>
  <si>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</si>
  <si>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</si>
  <si>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</si>
  <si>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</si>
  <si>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</si>
  <si>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</si>
  <si>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</si>
  <si>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</si>
  <si>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</si>
  <si>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</si>
  <si>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</si>
  <si>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</si>
  <si>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</si>
  <si>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</si>
  <si>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</si>
  <si>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</si>
  <si>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</si>
  <si>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</si>
  <si>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</si>
  <si>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</si>
  <si>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</si>
  <si>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</si>
  <si>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</si>
  <si>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</si>
  <si>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</si>
  <si>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</si>
  <si>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</si>
  <si>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</si>
  <si>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</si>
  <si>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</si>
  <si>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</si>
  <si>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</si>
  <si>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</si>
  <si>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</si>
  <si>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</si>
  <si>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</si>
  <si>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</si>
  <si>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</si>
  <si>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</si>
  <si>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</si>
  <si>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</si>
  <si>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</si>
  <si>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</si>
  <si>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</si>
  <si>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</si>
  <si>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</si>
  <si>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</si>
  <si>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</si>
  <si>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</si>
  <si>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</si>
  <si>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</si>
  <si>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</si>
  <si>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</si>
  <si>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</si>
  <si>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</si>
  <si>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</si>
  <si>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</si>
  <si>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</si>
  <si>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</si>
  <si>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</si>
  <si>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</si>
  <si>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</si>
  <si>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</si>
  <si>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</si>
  <si>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</si>
  <si>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</si>
  <si>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</si>
  <si>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</si>
  <si>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</si>
  <si>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</si>
  <si>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</si>
  <si>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</si>
  <si>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</si>
  <si>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</si>
  <si>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</si>
  <si>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</si>
  <si>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</si>
  <si>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</si>
  <si>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</si>
  <si>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</si>
  <si>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</si>
  <si>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</si>
  <si>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</si>
  <si>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</si>
  <si>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</si>
  <si>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</si>
  <si>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</si>
  <si>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</si>
  <si>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</si>
  <si>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</si>
  <si>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</si>
  <si>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</si>
  <si>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</si>
  <si>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</si>
  <si>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</si>
  <si>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</si>
  <si>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</si>
  <si>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</si>
  <si>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</si>
  <si>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</si>
  <si>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</si>
  <si>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</si>
  <si>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</si>
  <si>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</si>
  <si>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</si>
  <si>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</si>
  <si>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</si>
  <si>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</si>
  <si>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</si>
  <si>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</si>
  <si>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</si>
  <si>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</si>
  <si>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</si>
  <si>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</si>
  <si>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</si>
  <si>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</si>
  <si>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</si>
  <si>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</si>
  <si>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</si>
  <si>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</si>
  <si>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</si>
  <si>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</si>
  <si>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</si>
  <si>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</si>
  <si>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</si>
  <si>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</si>
  <si>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</si>
  <si>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</si>
  <si>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</si>
  <si>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</si>
  <si>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</si>
  <si>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</si>
  <si>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</si>
  <si>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</si>
  <si>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</si>
  <si>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</si>
  <si>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</si>
  <si>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</si>
  <si>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</si>
  <si>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</si>
  <si>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</si>
  <si>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</si>
  <si>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</si>
  <si>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</si>
  <si>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</si>
  <si>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</si>
  <si>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</si>
  <si>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</si>
  <si>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</si>
  <si>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</si>
  <si>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</si>
  <si>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</si>
  <si>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</si>
  <si>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</si>
  <si>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</si>
  <si>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</si>
  <si>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</si>
  <si>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</si>
  <si>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</si>
  <si>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</si>
  <si>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</si>
  <si>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</si>
  <si>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</si>
  <si>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</si>
  <si>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</si>
  <si>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</si>
  <si>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</si>
  <si>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</si>
  <si>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</si>
  <si>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</si>
  <si>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</si>
  <si>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</si>
  <si>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</si>
  <si>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</si>
  <si>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</si>
  <si>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</si>
  <si>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</si>
  <si>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</si>
  <si>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</si>
  <si>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</si>
  <si>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</si>
  <si>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</si>
  <si>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</si>
  <si>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</si>
  <si>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</si>
  <si>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</si>
  <si>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</si>
  <si>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</si>
  <si>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</si>
  <si>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</si>
  <si>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</si>
  <si>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</si>
  <si>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</si>
  <si>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</si>
  <si>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</si>
  <si>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</si>
  <si>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</si>
  <si>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</si>
  <si>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</si>
  <si>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</si>
  <si>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</si>
  <si>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</si>
  <si>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</si>
  <si>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</si>
  <si>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</si>
  <si>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</si>
  <si>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</si>
  <si>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</si>
  <si>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</si>
  <si>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</si>
  <si>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</si>
  <si>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</si>
  <si>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</si>
  <si>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</si>
  <si>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</si>
  <si>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</si>
  <si>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</si>
  <si>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</si>
  <si>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</si>
  <si>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</si>
  <si>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</si>
  <si>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</si>
  <si>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</si>
  <si>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</si>
  <si>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</si>
  <si>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</si>
  <si>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</si>
  <si>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</si>
  <si>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</si>
  <si>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</si>
  <si>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</si>
  <si>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</si>
  <si>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</si>
  <si>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</si>
  <si>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</si>
  <si>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</si>
  <si>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</si>
  <si>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</si>
  <si>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</si>
  <si>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</si>
  <si>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</si>
  <si>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</si>
  <si>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</si>
  <si>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</si>
  <si>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</si>
  <si>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</si>
  <si>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</si>
  <si>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</si>
  <si>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</si>
  <si>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</si>
  <si>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</si>
  <si>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</si>
  <si>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</si>
  <si>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</si>
  <si>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</si>
  <si>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</si>
  <si>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</si>
  <si>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</si>
  <si>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</si>
  <si>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</si>
  <si>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</si>
  <si>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</si>
  <si>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</si>
  <si>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</si>
  <si>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</si>
  <si>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</si>
  <si>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</si>
  <si>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</si>
  <si>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</si>
  <si>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</si>
  <si>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</si>
  <si>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</si>
  <si>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</si>
  <si>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</si>
  <si>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</si>
  <si>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</si>
  <si>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</si>
  <si>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</si>
  <si>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</si>
  <si>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</si>
  <si>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</si>
  <si>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</si>
  <si>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</si>
  <si>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</si>
  <si>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</si>
  <si>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</si>
  <si>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</si>
  <si>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</si>
  <si>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</si>
  <si>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</si>
  <si>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</si>
  <si>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</si>
  <si>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</si>
  <si>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</si>
  <si>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</si>
  <si>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</si>
  <si>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</si>
  <si>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</si>
  <si>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</si>
  <si>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</si>
  <si>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</si>
  <si>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</si>
  <si>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</si>
  <si>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</si>
  <si>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</si>
  <si>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</si>
  <si>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</si>
  <si>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</si>
  <si>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</si>
  <si>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</si>
  <si>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</si>
  <si>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</si>
  <si>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</si>
  <si>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</si>
  <si>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</si>
  <si>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</si>
  <si>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</si>
  <si>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</si>
  <si>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</si>
  <si>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</si>
  <si>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</si>
  <si>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</si>
  <si>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</si>
  <si>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</si>
  <si>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</si>
  <si>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</si>
  <si>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</si>
  <si>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</si>
  <si>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</si>
  <si>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</si>
  <si>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</si>
  <si>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</si>
  <si>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</si>
  <si>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</si>
  <si>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</si>
  <si>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</si>
  <si>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</si>
  <si>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</si>
  <si>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</si>
  <si>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</si>
  <si>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</si>
  <si>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</si>
  <si>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</si>
  <si>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</si>
  <si>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</si>
  <si>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</si>
  <si>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</si>
  <si>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</si>
  <si>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</si>
  <si>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</si>
  <si>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</si>
  <si>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</si>
  <si>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</si>
  <si>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</si>
  <si>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</si>
  <si>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</si>
  <si>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</si>
  <si>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</si>
  <si>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</si>
  <si>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</si>
  <si>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</si>
  <si>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</si>
  <si>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</si>
  <si>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</si>
  <si>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</si>
  <si>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</si>
  <si>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</si>
  <si>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</si>
  <si>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</si>
  <si>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</si>
  <si>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</si>
  <si>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</si>
  <si>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</si>
  <si>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</si>
  <si>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</si>
  <si>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</si>
  <si>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</si>
  <si>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</si>
  <si>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</si>
  <si>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</si>
  <si>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</si>
  <si>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</si>
  <si>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</si>
  <si>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</si>
  <si>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</si>
  <si>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</si>
  <si>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</si>
  <si>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</si>
  <si>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</si>
  <si>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</si>
  <si>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</si>
  <si>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</si>
  <si>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</si>
  <si>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</si>
  <si>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</si>
  <si>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</si>
  <si>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</si>
  <si>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</si>
  <si>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</si>
  <si>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</si>
  <si>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</si>
  <si>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Fazenda da Papuda S/N</t>
  </si>
  <si>
    <t>Floriano Pereira Lima</t>
  </si>
  <si>
    <t>Gloria Alves da Conceição</t>
  </si>
  <si>
    <t>Djalma de Macedo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</si>
  <si>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</si>
  <si>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</si>
  <si>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</si>
  <si>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</si>
  <si>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</si>
  <si>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</si>
  <si>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029.928.663-00</t>
  </si>
  <si>
    <t>114.686.701-82</t>
  </si>
  <si>
    <t>854.400.001-00</t>
  </si>
  <si>
    <t xml:space="preserve">SEJUS Unidade de Internação do São Sebastião (UISS) </t>
  </si>
  <si>
    <t>Secretaria de Justiça</t>
  </si>
  <si>
    <t>Maria Miranda da Luz Berlamino</t>
  </si>
  <si>
    <t>034.812.311-64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</si>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</sst>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9" fillId="6" borderId="2" xfId="0" applyFont="1" applyFill="1" applyBorder="1"/>
    <xf numFmtId="0" fontId="9" fillId="6" borderId="3" xfId="0" applyFont="1" applyFill="1" applyBorder="1"/>
    <xf numFmtId="0" fontId="9" fillId="6" borderId="4" xfId="0" applyFont="1" applyFill="1" applyBorder="1"/>
    <xf numFmtId="0" fontId="2" fillId="3" borderId="3" xfId="0" applyFont="1" applyFill="1" applyBorder="1" applyAlignment="1">
      <alignment vertical="center" wrapText="1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4" fontId="0" fillId="6" borderId="0" xfId="0" applyNumberFormat="1" applyFill="1"/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3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6" borderId="1" xfId="0" applyFont="1" applyFill="1" applyBorder="1" applyAlignment="1">
      <alignment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9"/>
  <sheetViews>
    <sheetView tabSelected="1" view="pageBreakPreview" zoomScale="80" zoomScaleNormal="85" zoomScaleSheetLayoutView="80" workbookViewId="0">
      <selection activeCell="K11" sqref="K11"/>
    </sheetView>
  </sheetViews>
  <sheetFormatPr defaultRowHeight="15" x14ac:dyDescent="0.25"/>
  <cols>
    <col min="2" max="2" width="57.28515625" customWidth="1"/>
    <col min="3" max="3" width="18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" customWidth="1"/>
    <col min="16" max="16" width="18.7109375" customWidth="1"/>
  </cols>
  <sheetData>
    <row r="1" spans="1:16" ht="18.75" x14ac:dyDescent="0.3">
      <c r="A1" s="77" t="s">
        <v>446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ht="18.75" x14ac:dyDescent="0.3">
      <c r="A2" s="77" t="s">
        <v>488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6" ht="18.75" x14ac:dyDescent="0.3">
      <c r="A3" s="77" t="s">
        <v>191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ht="18.75" x14ac:dyDescent="0.3">
      <c r="A4" s="77" t="s">
        <v>192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6" ht="18.7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6" ht="18.75" x14ac:dyDescent="0.3">
      <c r="A6" s="77" t="s">
        <v>441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6" ht="18.75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16" ht="43.9" customHeight="1" x14ac:dyDescent="0.25">
      <c r="A8" s="82" t="s">
        <v>442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</row>
    <row r="9" spans="1:16" ht="18" customHeight="1" x14ac:dyDescent="0.25">
      <c r="A9" s="78" t="s">
        <v>497</v>
      </c>
      <c r="B9" s="78"/>
      <c r="C9" s="72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1" spans="1:16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498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3" t="s">
        <v>195</v>
      </c>
      <c r="B13" s="34" t="s">
        <v>196</v>
      </c>
      <c r="C13" s="34"/>
      <c r="D13" s="33" t="s">
        <v>10</v>
      </c>
      <c r="E13" s="34" t="s">
        <v>447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197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198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199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3" t="s">
        <v>208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197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477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200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201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202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203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204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205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206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207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3" t="s">
        <v>209</v>
      </c>
      <c r="B28" s="34" t="s">
        <v>448</v>
      </c>
      <c r="C28" s="34"/>
      <c r="D28" s="33" t="s">
        <v>13</v>
      </c>
      <c r="E28" s="34" t="s">
        <v>449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197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245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246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3" t="s">
        <v>358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197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237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422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235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3" t="s">
        <v>359</v>
      </c>
      <c r="B37" s="34" t="s">
        <v>450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197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423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3" t="s">
        <v>360</v>
      </c>
      <c r="B40" s="34" t="s">
        <v>451</v>
      </c>
      <c r="C40" s="34"/>
      <c r="D40" s="33" t="s">
        <v>13</v>
      </c>
      <c r="E40" s="34" t="s">
        <v>475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197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296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295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3" t="s">
        <v>420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197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355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356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2" t="s">
        <v>362</v>
      </c>
      <c r="B48" s="34" t="s">
        <v>19</v>
      </c>
      <c r="C48" s="34"/>
      <c r="D48" s="33" t="s">
        <v>13</v>
      </c>
      <c r="E48" s="34" t="s">
        <v>476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197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2" customFormat="1" hidden="1" x14ac:dyDescent="0.25">
      <c r="A50" s="45" t="s">
        <v>13</v>
      </c>
      <c r="B50" s="94" t="s">
        <v>304</v>
      </c>
      <c r="C50" s="94"/>
      <c r="D50" s="94"/>
      <c r="E50" s="94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  <c r="P50" s="73"/>
    </row>
    <row r="51" spans="1:16" s="32" customFormat="1" hidden="1" x14ac:dyDescent="0.25">
      <c r="A51" s="45" t="s">
        <v>13</v>
      </c>
      <c r="B51" s="94" t="s">
        <v>305</v>
      </c>
      <c r="C51" s="94"/>
      <c r="D51" s="94"/>
      <c r="E51" s="94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  <c r="P51" s="73"/>
    </row>
    <row r="52" spans="1:16" s="25" customFormat="1" hidden="1" x14ac:dyDescent="0.25">
      <c r="A52" s="33" t="s">
        <v>361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197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241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240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242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243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3" t="s">
        <v>363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197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250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249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248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251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3" t="s">
        <v>364</v>
      </c>
      <c r="B64" s="34" t="s">
        <v>24</v>
      </c>
      <c r="C64" s="34"/>
      <c r="D64" s="33" t="s">
        <v>13</v>
      </c>
      <c r="E64" s="34" t="s">
        <v>367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197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267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268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266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269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3" t="s">
        <v>365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197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239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238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3" t="s">
        <v>366</v>
      </c>
      <c r="B74" s="34" t="s">
        <v>452</v>
      </c>
      <c r="C74" s="34"/>
      <c r="D74" s="33" t="s">
        <v>10</v>
      </c>
      <c r="E74" s="34" t="s">
        <v>183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197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430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323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38" customFormat="1" hidden="1" x14ac:dyDescent="0.25">
      <c r="A78" s="42" t="s">
        <v>469</v>
      </c>
      <c r="B78" s="43" t="s">
        <v>453</v>
      </c>
      <c r="C78" s="43"/>
      <c r="D78" s="42" t="s">
        <v>13</v>
      </c>
      <c r="E78" s="43" t="s">
        <v>454</v>
      </c>
      <c r="F78" s="42">
        <f>SUM(F79:F82)</f>
        <v>3</v>
      </c>
      <c r="G78" s="42"/>
      <c r="H78" s="42"/>
      <c r="I78" s="42"/>
      <c r="J78" s="42">
        <f t="shared" ref="J78:N78" si="14">SUM(J79:J82)</f>
        <v>0</v>
      </c>
      <c r="K78" s="42">
        <f t="shared" si="14"/>
        <v>0</v>
      </c>
      <c r="L78" s="42">
        <f t="shared" si="14"/>
        <v>0</v>
      </c>
      <c r="M78" s="42">
        <f t="shared" si="14"/>
        <v>0</v>
      </c>
      <c r="N78" s="42">
        <f t="shared" si="14"/>
        <v>0</v>
      </c>
      <c r="O78" s="44">
        <f>SUM(O79:O82)</f>
        <v>7938.7199999999993</v>
      </c>
      <c r="P78" s="95"/>
    </row>
    <row r="79" spans="1:16" s="25" customFormat="1" hidden="1" x14ac:dyDescent="0.25">
      <c r="A79" s="19" t="s">
        <v>1</v>
      </c>
      <c r="B79" s="91" t="s">
        <v>197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2" customFormat="1" hidden="1" x14ac:dyDescent="0.25">
      <c r="A80" s="45" t="s">
        <v>13</v>
      </c>
      <c r="B80" s="94" t="s">
        <v>237</v>
      </c>
      <c r="C80" s="94"/>
      <c r="D80" s="94"/>
      <c r="E80" s="94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  <c r="P80" s="73"/>
    </row>
    <row r="81" spans="1:16" s="32" customFormat="1" hidden="1" x14ac:dyDescent="0.25">
      <c r="A81" s="45" t="s">
        <v>13</v>
      </c>
      <c r="B81" s="94" t="s">
        <v>422</v>
      </c>
      <c r="C81" s="94"/>
      <c r="D81" s="94"/>
      <c r="E81" s="94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  <c r="P81" s="73"/>
    </row>
    <row r="82" spans="1:16" s="32" customFormat="1" hidden="1" x14ac:dyDescent="0.25">
      <c r="A82" s="45" t="s">
        <v>13</v>
      </c>
      <c r="B82" s="94" t="s">
        <v>478</v>
      </c>
      <c r="C82" s="94"/>
      <c r="D82" s="94"/>
      <c r="E82" s="94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  <c r="P82" s="73"/>
    </row>
    <row r="83" spans="1:16" hidden="1" x14ac:dyDescent="0.25">
      <c r="A83" s="96" t="s">
        <v>27</v>
      </c>
      <c r="B83" s="96"/>
      <c r="C83" s="96"/>
      <c r="D83" s="96"/>
      <c r="E83" s="9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28"/>
    </row>
    <row r="85" spans="1:16" hidden="1" x14ac:dyDescent="0.25">
      <c r="A85" s="98" t="s">
        <v>28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9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8" t="s">
        <v>30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89"/>
    </row>
    <row r="90" spans="1:16" s="25" customFormat="1" hidden="1" x14ac:dyDescent="0.25">
      <c r="A90" s="33" t="s">
        <v>368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197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0" t="s">
        <v>214</v>
      </c>
      <c r="C92" s="100"/>
      <c r="D92" s="100"/>
      <c r="E92" s="100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212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213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424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0" t="s">
        <v>215</v>
      </c>
      <c r="C96" s="100"/>
      <c r="D96" s="100"/>
      <c r="E96" s="100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9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8" t="s">
        <v>32</v>
      </c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89"/>
    </row>
    <row r="100" spans="1:16" s="25" customFormat="1" ht="24" hidden="1" x14ac:dyDescent="0.25">
      <c r="A100" s="33" t="s">
        <v>369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197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218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219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217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216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9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8" t="s">
        <v>34</v>
      </c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89"/>
    </row>
    <row r="109" spans="1:16" s="25" customFormat="1" hidden="1" x14ac:dyDescent="0.25">
      <c r="A109" s="33" t="s">
        <v>370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197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283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282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284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281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3" t="s">
        <v>371</v>
      </c>
      <c r="B115" s="34" t="s">
        <v>184</v>
      </c>
      <c r="C115" s="34"/>
      <c r="D115" s="33" t="s">
        <v>10</v>
      </c>
      <c r="E115" s="34" t="s">
        <v>185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197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290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292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293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291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9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t="15" customHeight="1" x14ac:dyDescent="0.25">
      <c r="A123" s="98" t="s">
        <v>494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</row>
    <row r="124" spans="1:16" s="25" customFormat="1" hidden="1" x14ac:dyDescent="0.25">
      <c r="A124" s="33" t="s">
        <v>372</v>
      </c>
      <c r="B124" s="34" t="s">
        <v>36</v>
      </c>
      <c r="C124" s="34"/>
      <c r="D124" s="33" t="s">
        <v>10</v>
      </c>
      <c r="E124" s="34" t="s">
        <v>37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197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311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309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308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310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3" t="s">
        <v>373</v>
      </c>
      <c r="B130" s="34" t="s">
        <v>9</v>
      </c>
      <c r="C130" s="34"/>
      <c r="D130" s="33" t="s">
        <v>10</v>
      </c>
      <c r="E130" s="34" t="s">
        <v>38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197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425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274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273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275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276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3" t="s">
        <v>374</v>
      </c>
      <c r="B137" s="34" t="s">
        <v>455</v>
      </c>
      <c r="C137" s="34"/>
      <c r="D137" s="33" t="s">
        <v>10</v>
      </c>
      <c r="E137" s="34" t="s">
        <v>39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197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0" t="s">
        <v>233</v>
      </c>
      <c r="C139" s="100"/>
      <c r="D139" s="100"/>
      <c r="E139" s="100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223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224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225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234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226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227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228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229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0" t="s">
        <v>231</v>
      </c>
      <c r="C148" s="100"/>
      <c r="D148" s="100"/>
      <c r="E148" s="100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230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232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220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222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221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3" t="s">
        <v>375</v>
      </c>
      <c r="B161" s="34" t="s">
        <v>54</v>
      </c>
      <c r="C161" s="34"/>
      <c r="D161" s="33" t="s">
        <v>10</v>
      </c>
      <c r="E161" s="34" t="s">
        <v>55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197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271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3" t="s">
        <v>376</v>
      </c>
      <c r="B164" s="34" t="s">
        <v>56</v>
      </c>
      <c r="C164" s="34"/>
      <c r="D164" s="33" t="s">
        <v>10</v>
      </c>
      <c r="E164" s="34" t="s">
        <v>57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197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322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3" t="s">
        <v>377</v>
      </c>
      <c r="B168" s="34" t="s">
        <v>58</v>
      </c>
      <c r="C168" s="34"/>
      <c r="D168" s="33" t="s">
        <v>13</v>
      </c>
      <c r="E168" s="34" t="s">
        <v>59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197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327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325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332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328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326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329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324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331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426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429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427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333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334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428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330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3" t="s">
        <v>378</v>
      </c>
      <c r="B185" s="34" t="s">
        <v>60</v>
      </c>
      <c r="C185" s="34"/>
      <c r="D185" s="33" t="s">
        <v>13</v>
      </c>
      <c r="E185" s="34" t="s">
        <v>61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197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335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336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337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338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339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340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341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342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343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344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345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346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347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348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349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350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351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352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353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354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3" t="s">
        <v>379</v>
      </c>
      <c r="B207" s="34" t="s">
        <v>62</v>
      </c>
      <c r="C207" s="34"/>
      <c r="D207" s="33" t="s">
        <v>10</v>
      </c>
      <c r="E207" s="34" t="s">
        <v>63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197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244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3" t="s">
        <v>380</v>
      </c>
      <c r="B210" s="34" t="s">
        <v>64</v>
      </c>
      <c r="C210" s="34"/>
      <c r="D210" s="33" t="s">
        <v>10</v>
      </c>
      <c r="E210" s="34" t="s">
        <v>65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197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210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3" t="s">
        <v>381</v>
      </c>
      <c r="B217" s="34" t="s">
        <v>74</v>
      </c>
      <c r="C217" s="34"/>
      <c r="D217" s="33" t="s">
        <v>10</v>
      </c>
      <c r="E217" s="34" t="s">
        <v>382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197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265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3" t="s">
        <v>383</v>
      </c>
      <c r="B223" s="34" t="s">
        <v>81</v>
      </c>
      <c r="C223" s="34"/>
      <c r="D223" s="33" t="s">
        <v>10</v>
      </c>
      <c r="E223" s="34" t="s">
        <v>393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197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247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3" t="s">
        <v>384</v>
      </c>
      <c r="B228" s="34" t="s">
        <v>86</v>
      </c>
      <c r="C228" s="34"/>
      <c r="D228" s="33" t="s">
        <v>10</v>
      </c>
      <c r="E228" s="34" t="s">
        <v>456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197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294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3" t="s">
        <v>385</v>
      </c>
      <c r="B232" s="34" t="s">
        <v>89</v>
      </c>
      <c r="C232" s="34"/>
      <c r="D232" s="33" t="s">
        <v>10</v>
      </c>
      <c r="E232" s="34" t="s">
        <v>90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197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0" t="s">
        <v>252</v>
      </c>
      <c r="C234" s="100"/>
      <c r="D234" s="100"/>
      <c r="E234" s="100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255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254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253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3" t="s">
        <v>386</v>
      </c>
      <c r="B239" s="34" t="s">
        <v>457</v>
      </c>
      <c r="C239" s="34"/>
      <c r="D239" s="33" t="s">
        <v>10</v>
      </c>
      <c r="E239" s="34" t="s">
        <v>93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197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260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3" t="s">
        <v>387</v>
      </c>
      <c r="B246" s="34" t="s">
        <v>102</v>
      </c>
      <c r="C246" s="34"/>
      <c r="D246" s="33" t="s">
        <v>10</v>
      </c>
      <c r="E246" s="34" t="s">
        <v>103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197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211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3" t="s">
        <v>388</v>
      </c>
      <c r="B251" s="34" t="s">
        <v>107</v>
      </c>
      <c r="C251" s="34"/>
      <c r="D251" s="33" t="s">
        <v>10</v>
      </c>
      <c r="E251" s="34" t="s">
        <v>458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197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261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3" t="s">
        <v>389</v>
      </c>
      <c r="B254" s="34" t="s">
        <v>108</v>
      </c>
      <c r="C254" s="34"/>
      <c r="D254" s="33" t="s">
        <v>10</v>
      </c>
      <c r="E254" s="34" t="s">
        <v>459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197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307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6" t="s">
        <v>390</v>
      </c>
      <c r="B264" s="34" t="s">
        <v>123</v>
      </c>
      <c r="C264" s="34"/>
      <c r="D264" s="33" t="s">
        <v>10</v>
      </c>
      <c r="E264" s="34" t="s">
        <v>124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197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258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3" t="s">
        <v>391</v>
      </c>
      <c r="B268" s="34" t="s">
        <v>127</v>
      </c>
      <c r="C268" s="34"/>
      <c r="D268" s="33" t="s">
        <v>10</v>
      </c>
      <c r="E268" s="34" t="s">
        <v>128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197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312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3" t="s">
        <v>392</v>
      </c>
      <c r="B272" s="34" t="s">
        <v>131</v>
      </c>
      <c r="C272" s="34"/>
      <c r="D272" s="33" t="s">
        <v>10</v>
      </c>
      <c r="E272" s="34" t="s">
        <v>132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197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357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3" customFormat="1" ht="25.9" customHeight="1" x14ac:dyDescent="0.25">
      <c r="A276" s="76">
        <v>51</v>
      </c>
      <c r="B276" s="34" t="s">
        <v>493</v>
      </c>
      <c r="C276" s="34"/>
      <c r="D276" s="33" t="s">
        <v>13</v>
      </c>
      <c r="E276" s="34" t="s">
        <v>480</v>
      </c>
      <c r="F276" s="33">
        <f t="shared" ref="F276:N276" si="47">SUM(F278:F281)</f>
        <v>0</v>
      </c>
      <c r="G276" s="33">
        <f t="shared" si="47"/>
        <v>0</v>
      </c>
      <c r="H276" s="33">
        <f t="shared" si="47"/>
        <v>0</v>
      </c>
      <c r="I276" s="33">
        <f t="shared" si="47"/>
        <v>4</v>
      </c>
      <c r="J276" s="33">
        <f t="shared" si="47"/>
        <v>0</v>
      </c>
      <c r="K276" s="33">
        <f t="shared" si="47"/>
        <v>0</v>
      </c>
      <c r="L276" s="33">
        <f t="shared" si="47"/>
        <v>0</v>
      </c>
      <c r="M276" s="33">
        <f t="shared" si="47"/>
        <v>0</v>
      </c>
      <c r="N276" s="33">
        <f t="shared" si="47"/>
        <v>0</v>
      </c>
      <c r="O276" s="35">
        <f>SUM(O278:O281)</f>
        <v>15849.84</v>
      </c>
      <c r="P276" s="35">
        <f>SUM(P278:P281)</f>
        <v>4226.6239999999998</v>
      </c>
    </row>
    <row r="277" spans="1:16" s="3" customFormat="1" x14ac:dyDescent="0.25">
      <c r="A277" s="19" t="s">
        <v>1</v>
      </c>
      <c r="B277" s="101" t="s">
        <v>197</v>
      </c>
      <c r="C277" s="101"/>
      <c r="D277" s="101"/>
      <c r="E277" s="10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x14ac:dyDescent="0.25">
      <c r="A278" s="18" t="s">
        <v>13</v>
      </c>
      <c r="B278" s="73" t="s">
        <v>483</v>
      </c>
      <c r="C278" s="75" t="s">
        <v>490</v>
      </c>
      <c r="D278" s="73"/>
      <c r="E278" s="73"/>
      <c r="F278" s="19"/>
      <c r="G278" s="19"/>
      <c r="H278" s="19"/>
      <c r="I278" s="19">
        <v>1</v>
      </c>
      <c r="J278" s="19"/>
      <c r="K278" s="19"/>
      <c r="L278" s="19"/>
      <c r="M278" s="19"/>
      <c r="N278" s="19"/>
      <c r="O278" s="27">
        <v>3962.46</v>
      </c>
      <c r="P278" s="102">
        <f>O278/30*8</f>
        <v>1056.6559999999999</v>
      </c>
    </row>
    <row r="279" spans="1:16" s="3" customFormat="1" x14ac:dyDescent="0.25">
      <c r="A279" s="18" t="s">
        <v>13</v>
      </c>
      <c r="B279" s="73" t="s">
        <v>481</v>
      </c>
      <c r="C279" s="75" t="s">
        <v>491</v>
      </c>
      <c r="D279" s="73"/>
      <c r="E279" s="73"/>
      <c r="F279" s="19"/>
      <c r="G279" s="19"/>
      <c r="H279" s="19"/>
      <c r="I279" s="19">
        <v>1</v>
      </c>
      <c r="J279" s="19"/>
      <c r="K279" s="19"/>
      <c r="L279" s="19"/>
      <c r="M279" s="19"/>
      <c r="N279" s="19"/>
      <c r="O279" s="27">
        <v>3962.46</v>
      </c>
      <c r="P279" s="102">
        <f t="shared" ref="P279:P342" si="48">O279/30*8</f>
        <v>1056.6559999999999</v>
      </c>
    </row>
    <row r="280" spans="1:16" s="3" customFormat="1" x14ac:dyDescent="0.25">
      <c r="A280" s="18" t="s">
        <v>13</v>
      </c>
      <c r="B280" s="74" t="s">
        <v>482</v>
      </c>
      <c r="C280" s="75" t="s">
        <v>492</v>
      </c>
      <c r="D280" s="74"/>
      <c r="E280" s="74"/>
      <c r="F280" s="19"/>
      <c r="G280" s="19"/>
      <c r="H280" s="19"/>
      <c r="I280" s="19">
        <v>1</v>
      </c>
      <c r="J280" s="19"/>
      <c r="K280" s="19"/>
      <c r="L280" s="19"/>
      <c r="M280" s="19"/>
      <c r="N280" s="19"/>
      <c r="O280" s="27">
        <v>3962.46</v>
      </c>
      <c r="P280" s="102">
        <f t="shared" si="48"/>
        <v>1056.6559999999999</v>
      </c>
    </row>
    <row r="281" spans="1:16" s="3" customFormat="1" x14ac:dyDescent="0.25">
      <c r="A281" s="18" t="s">
        <v>13</v>
      </c>
      <c r="B281" s="73" t="s">
        <v>495</v>
      </c>
      <c r="C281" s="75" t="s">
        <v>496</v>
      </c>
      <c r="D281" s="73"/>
      <c r="E281" s="73"/>
      <c r="F281" s="19"/>
      <c r="G281" s="19"/>
      <c r="H281" s="19"/>
      <c r="I281" s="19">
        <v>1</v>
      </c>
      <c r="J281" s="19"/>
      <c r="K281" s="19"/>
      <c r="L281" s="19"/>
      <c r="M281" s="19"/>
      <c r="N281" s="19"/>
      <c r="O281" s="27">
        <v>3962.46</v>
      </c>
      <c r="P281" s="102">
        <f t="shared" si="48"/>
        <v>1056.6559999999999</v>
      </c>
    </row>
    <row r="282" spans="1:16" s="3" customFormat="1" ht="15" hidden="1" customHeight="1" x14ac:dyDescent="0.25">
      <c r="A282" s="84"/>
      <c r="B282" s="85" t="s">
        <v>135</v>
      </c>
      <c r="C282" s="85"/>
      <c r="D282" s="84" t="s">
        <v>10</v>
      </c>
      <c r="E282" s="85" t="s">
        <v>136</v>
      </c>
      <c r="F282" s="86"/>
      <c r="G282" s="86"/>
      <c r="H282" s="86"/>
      <c r="I282" s="86"/>
      <c r="J282" s="86" t="s">
        <v>12</v>
      </c>
      <c r="K282" s="86" t="s">
        <v>12</v>
      </c>
      <c r="L282" s="86" t="s">
        <v>12</v>
      </c>
      <c r="M282" s="86" t="s">
        <v>12</v>
      </c>
      <c r="N282" s="86" t="s">
        <v>12</v>
      </c>
      <c r="O282" s="87">
        <v>3001.71</v>
      </c>
      <c r="P282" s="83">
        <f t="shared" si="48"/>
        <v>800.45600000000002</v>
      </c>
    </row>
    <row r="283" spans="1:16" ht="15" hidden="1" customHeight="1" x14ac:dyDescent="0.25">
      <c r="A283" s="11"/>
      <c r="B283" s="17"/>
      <c r="C283" s="17"/>
      <c r="D283" s="11"/>
      <c r="E283" s="12" t="s">
        <v>27</v>
      </c>
      <c r="F283" s="13">
        <f>F276+F272+F268+F264+F254+F251+F246+F239+F232+F228+F223+F217+F210+F207+F185+F168+F164+F161+F137+F130+F124</f>
        <v>74</v>
      </c>
      <c r="G283" s="13"/>
      <c r="H283" s="13"/>
      <c r="I283" s="13"/>
      <c r="J283" s="13">
        <f>J276+J272+J268+J264+J254+J251+J246+J239+J232+J228+J223+J217+J210+J207+J185+J168+J161+J137+J130+J124</f>
        <v>0</v>
      </c>
      <c r="K283" s="13">
        <f>K276+K272+K268+K264+K254+K251+K246+K239+K232+K228+K223+K217+K210+K207+K185+K168+K161+K137+K130+K124</f>
        <v>0</v>
      </c>
      <c r="L283" s="13">
        <v>3</v>
      </c>
      <c r="M283" s="13">
        <f>M276+M272+M268+M264+M254+M251+M246+M239+M232+M228+M223+M217+M210+M207+M185+M168+M161+M137+M130+M124</f>
        <v>0</v>
      </c>
      <c r="N283" s="13">
        <f>N276+N272+N268+N264+N254+N251+N246+N239+N232+N228+N223+N217+N210+N207+N185+N168+N161+N137+N130+N124</f>
        <v>0</v>
      </c>
      <c r="O283" s="27">
        <v>3001.71</v>
      </c>
      <c r="P283" s="83">
        <f t="shared" si="48"/>
        <v>800.45600000000002</v>
      </c>
    </row>
    <row r="284" spans="1:16" s="3" customFormat="1" ht="15" hidden="1" customHeight="1" x14ac:dyDescent="0.25">
      <c r="A284" s="21"/>
      <c r="B284" s="26"/>
      <c r="C284" s="26"/>
      <c r="D284" s="21"/>
      <c r="E284" s="22"/>
      <c r="F284" s="23"/>
      <c r="G284" s="23"/>
      <c r="H284" s="23"/>
      <c r="I284" s="23"/>
      <c r="J284" s="23"/>
      <c r="K284" s="23"/>
      <c r="L284" s="23"/>
      <c r="M284" s="23"/>
      <c r="N284" s="23"/>
      <c r="O284" s="27">
        <v>3001.71</v>
      </c>
      <c r="P284" s="83">
        <f t="shared" si="48"/>
        <v>800.45600000000002</v>
      </c>
    </row>
    <row r="285" spans="1:16" ht="15" hidden="1" customHeight="1" x14ac:dyDescent="0.25">
      <c r="A285" s="57" t="s">
        <v>137</v>
      </c>
      <c r="B285" s="49"/>
      <c r="C285" s="49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27">
        <v>3001.71</v>
      </c>
      <c r="P285" s="83">
        <f t="shared" si="48"/>
        <v>800.45600000000002</v>
      </c>
    </row>
    <row r="286" spans="1:16" s="25" customFormat="1" ht="15" hidden="1" customHeight="1" x14ac:dyDescent="0.25">
      <c r="A286" s="33" t="s">
        <v>394</v>
      </c>
      <c r="B286" s="67" t="s">
        <v>9</v>
      </c>
      <c r="C286" s="67"/>
      <c r="D286" s="33" t="s">
        <v>10</v>
      </c>
      <c r="E286" s="34" t="s">
        <v>419</v>
      </c>
      <c r="F286" s="33">
        <f>SUM(F287:F295)</f>
        <v>8</v>
      </c>
      <c r="G286" s="33"/>
      <c r="H286" s="33"/>
      <c r="I286" s="33"/>
      <c r="J286" s="33">
        <f t="shared" ref="J286:N286" si="49">SUM(J287:J295)</f>
        <v>0</v>
      </c>
      <c r="K286" s="33">
        <f t="shared" si="49"/>
        <v>0</v>
      </c>
      <c r="L286" s="33">
        <f t="shared" si="49"/>
        <v>0</v>
      </c>
      <c r="M286" s="33">
        <f t="shared" si="49"/>
        <v>0</v>
      </c>
      <c r="N286" s="33">
        <f t="shared" si="49"/>
        <v>0</v>
      </c>
      <c r="O286" s="27">
        <v>3001.71</v>
      </c>
      <c r="P286" s="83">
        <f t="shared" si="48"/>
        <v>800.45600000000002</v>
      </c>
    </row>
    <row r="287" spans="1:16" s="3" customFormat="1" ht="15" hidden="1" customHeight="1" x14ac:dyDescent="0.25">
      <c r="A287" s="19" t="s">
        <v>1</v>
      </c>
      <c r="B287" s="48" t="s">
        <v>197</v>
      </c>
      <c r="C287" s="49"/>
      <c r="D287" s="49"/>
      <c r="E287" s="50"/>
      <c r="F287" s="19"/>
      <c r="G287" s="19"/>
      <c r="H287" s="19"/>
      <c r="I287" s="19"/>
      <c r="J287" s="19"/>
      <c r="K287" s="19"/>
      <c r="L287" s="19"/>
      <c r="M287" s="19"/>
      <c r="N287" s="19"/>
      <c r="O287" s="27">
        <v>3001.71</v>
      </c>
      <c r="P287" s="83">
        <f t="shared" si="48"/>
        <v>800.45600000000002</v>
      </c>
    </row>
    <row r="288" spans="1:16" s="3" customFormat="1" ht="15" hidden="1" customHeight="1" x14ac:dyDescent="0.25">
      <c r="A288" s="18" t="s">
        <v>10</v>
      </c>
      <c r="B288" s="51" t="s">
        <v>303</v>
      </c>
      <c r="C288" s="52"/>
      <c r="D288" s="52"/>
      <c r="E288" s="5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3001.71</v>
      </c>
      <c r="P288" s="83">
        <f t="shared" si="48"/>
        <v>800.45600000000002</v>
      </c>
    </row>
    <row r="289" spans="1:16" s="3" customFormat="1" ht="15" hidden="1" customHeight="1" x14ac:dyDescent="0.25">
      <c r="A289" s="18" t="s">
        <v>10</v>
      </c>
      <c r="B289" s="51" t="s">
        <v>300</v>
      </c>
      <c r="C289" s="52"/>
      <c r="D289" s="52"/>
      <c r="E289" s="5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3001.71</v>
      </c>
      <c r="P289" s="83">
        <f t="shared" si="48"/>
        <v>800.45600000000002</v>
      </c>
    </row>
    <row r="290" spans="1:16" s="3" customFormat="1" ht="15" hidden="1" customHeight="1" x14ac:dyDescent="0.25">
      <c r="A290" s="18" t="s">
        <v>10</v>
      </c>
      <c r="B290" s="51" t="s">
        <v>297</v>
      </c>
      <c r="C290" s="52"/>
      <c r="D290" s="52"/>
      <c r="E290" s="5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3001.71</v>
      </c>
      <c r="P290" s="83">
        <f t="shared" si="48"/>
        <v>800.45600000000002</v>
      </c>
    </row>
    <row r="291" spans="1:16" s="3" customFormat="1" ht="15" hidden="1" customHeight="1" x14ac:dyDescent="0.25">
      <c r="A291" s="18" t="s">
        <v>10</v>
      </c>
      <c r="B291" s="51" t="s">
        <v>298</v>
      </c>
      <c r="C291" s="52"/>
      <c r="D291" s="52"/>
      <c r="E291" s="5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3001.71</v>
      </c>
      <c r="P291" s="83">
        <f t="shared" si="48"/>
        <v>800.45600000000002</v>
      </c>
    </row>
    <row r="292" spans="1:16" s="3" customFormat="1" ht="15" hidden="1" customHeight="1" x14ac:dyDescent="0.25">
      <c r="A292" s="18" t="s">
        <v>10</v>
      </c>
      <c r="B292" s="51" t="s">
        <v>301</v>
      </c>
      <c r="C292" s="52"/>
      <c r="D292" s="52"/>
      <c r="E292" s="5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3001.71</v>
      </c>
      <c r="P292" s="83">
        <f t="shared" si="48"/>
        <v>800.45600000000002</v>
      </c>
    </row>
    <row r="293" spans="1:16" s="3" customFormat="1" ht="15" hidden="1" customHeight="1" x14ac:dyDescent="0.25">
      <c r="A293" s="18" t="s">
        <v>10</v>
      </c>
      <c r="B293" s="51" t="s">
        <v>299</v>
      </c>
      <c r="C293" s="52"/>
      <c r="D293" s="52"/>
      <c r="E293" s="53"/>
      <c r="F293" s="19">
        <v>1</v>
      </c>
      <c r="G293" s="19"/>
      <c r="H293" s="19"/>
      <c r="I293" s="19"/>
      <c r="J293" s="19"/>
      <c r="K293" s="19"/>
      <c r="L293" s="19"/>
      <c r="M293" s="19"/>
      <c r="N293" s="19"/>
      <c r="O293" s="27">
        <v>3001.71</v>
      </c>
      <c r="P293" s="83">
        <f t="shared" si="48"/>
        <v>800.45600000000002</v>
      </c>
    </row>
    <row r="294" spans="1:16" s="3" customFormat="1" ht="15" hidden="1" customHeight="1" x14ac:dyDescent="0.25">
      <c r="A294" s="18" t="s">
        <v>10</v>
      </c>
      <c r="B294" s="54" t="s">
        <v>302</v>
      </c>
      <c r="C294" s="55"/>
      <c r="D294" s="55"/>
      <c r="E294" s="56"/>
      <c r="F294" s="19">
        <v>1</v>
      </c>
      <c r="G294" s="19"/>
      <c r="H294" s="19"/>
      <c r="I294" s="19"/>
      <c r="J294" s="19"/>
      <c r="K294" s="19"/>
      <c r="L294" s="19"/>
      <c r="M294" s="19"/>
      <c r="N294" s="19"/>
      <c r="O294" s="27">
        <v>3001.71</v>
      </c>
      <c r="P294" s="83">
        <f t="shared" si="48"/>
        <v>800.45600000000002</v>
      </c>
    </row>
    <row r="295" spans="1:16" s="3" customFormat="1" ht="15" hidden="1" customHeight="1" x14ac:dyDescent="0.25">
      <c r="A295" s="18" t="s">
        <v>10</v>
      </c>
      <c r="B295" s="54" t="s">
        <v>479</v>
      </c>
      <c r="C295" s="55"/>
      <c r="D295" s="55"/>
      <c r="E295" s="56"/>
      <c r="F295" s="19">
        <v>1</v>
      </c>
      <c r="G295" s="19"/>
      <c r="H295" s="19"/>
      <c r="I295" s="19"/>
      <c r="J295" s="19"/>
      <c r="K295" s="19"/>
      <c r="L295" s="19"/>
      <c r="M295" s="19"/>
      <c r="N295" s="19"/>
      <c r="O295" s="27">
        <v>3001.71</v>
      </c>
      <c r="P295" s="83">
        <f t="shared" si="48"/>
        <v>800.45600000000002</v>
      </c>
    </row>
    <row r="296" spans="1:16" ht="15" hidden="1" customHeight="1" x14ac:dyDescent="0.25">
      <c r="A296" s="11"/>
      <c r="B296" s="17"/>
      <c r="C296" s="17"/>
      <c r="D296" s="11"/>
      <c r="E296" s="12" t="s">
        <v>27</v>
      </c>
      <c r="F296" s="13">
        <f>F286</f>
        <v>8</v>
      </c>
      <c r="G296" s="13"/>
      <c r="H296" s="13"/>
      <c r="I296" s="13"/>
      <c r="J296" s="13">
        <f t="shared" ref="J296:N296" si="50">J286</f>
        <v>0</v>
      </c>
      <c r="K296" s="13">
        <f t="shared" si="50"/>
        <v>0</v>
      </c>
      <c r="L296" s="13">
        <f t="shared" si="50"/>
        <v>0</v>
      </c>
      <c r="M296" s="13">
        <f t="shared" si="50"/>
        <v>0</v>
      </c>
      <c r="N296" s="13">
        <f t="shared" si="50"/>
        <v>0</v>
      </c>
      <c r="O296" s="27">
        <v>3001.71</v>
      </c>
      <c r="P296" s="83">
        <f t="shared" si="48"/>
        <v>800.45600000000002</v>
      </c>
    </row>
    <row r="297" spans="1:16" s="3" customFormat="1" ht="15" hidden="1" customHeight="1" x14ac:dyDescent="0.25">
      <c r="A297" s="21"/>
      <c r="B297" s="26"/>
      <c r="C297" s="26"/>
      <c r="D297" s="21"/>
      <c r="E297" s="22"/>
      <c r="F297" s="23"/>
      <c r="G297" s="23"/>
      <c r="H297" s="23"/>
      <c r="I297" s="23"/>
      <c r="J297" s="23"/>
      <c r="K297" s="23"/>
      <c r="L297" s="23"/>
      <c r="M297" s="23"/>
      <c r="N297" s="23"/>
      <c r="O297" s="27">
        <v>3001.71</v>
      </c>
      <c r="P297" s="83">
        <f t="shared" si="48"/>
        <v>800.45600000000002</v>
      </c>
    </row>
    <row r="298" spans="1:16" ht="15" hidden="1" customHeight="1" x14ac:dyDescent="0.25">
      <c r="A298" s="57" t="s">
        <v>138</v>
      </c>
      <c r="B298" s="49"/>
      <c r="C298" s="49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27">
        <v>3001.71</v>
      </c>
      <c r="P298" s="83">
        <f t="shared" si="48"/>
        <v>800.45600000000002</v>
      </c>
    </row>
    <row r="299" spans="1:16" s="3" customFormat="1" ht="15" hidden="1" customHeight="1" x14ac:dyDescent="0.25">
      <c r="A299" s="33" t="s">
        <v>400</v>
      </c>
      <c r="B299" s="67" t="s">
        <v>139</v>
      </c>
      <c r="C299" s="67"/>
      <c r="D299" s="33" t="s">
        <v>13</v>
      </c>
      <c r="E299" s="34" t="s">
        <v>140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27">
        <v>3001.71</v>
      </c>
      <c r="P299" s="83">
        <f t="shared" si="48"/>
        <v>800.45600000000002</v>
      </c>
    </row>
    <row r="300" spans="1:16" s="25" customFormat="1" ht="15" hidden="1" customHeight="1" x14ac:dyDescent="0.25">
      <c r="A300" s="19" t="s">
        <v>1</v>
      </c>
      <c r="B300" s="48" t="s">
        <v>197</v>
      </c>
      <c r="C300" s="49"/>
      <c r="D300" s="49"/>
      <c r="E300" s="50"/>
      <c r="F300" s="19"/>
      <c r="G300" s="19"/>
      <c r="H300" s="19"/>
      <c r="I300" s="19"/>
      <c r="J300" s="19"/>
      <c r="K300" s="19"/>
      <c r="L300" s="19"/>
      <c r="M300" s="19"/>
      <c r="N300" s="19"/>
      <c r="O300" s="27">
        <v>3001.71</v>
      </c>
      <c r="P300" s="83">
        <f t="shared" si="48"/>
        <v>800.45600000000002</v>
      </c>
    </row>
    <row r="301" spans="1:16" s="3" customFormat="1" ht="15" hidden="1" customHeight="1" x14ac:dyDescent="0.25">
      <c r="A301" s="18" t="s">
        <v>13</v>
      </c>
      <c r="B301" s="51" t="s">
        <v>439</v>
      </c>
      <c r="C301" s="52"/>
      <c r="D301" s="52"/>
      <c r="E301" s="5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3001.71</v>
      </c>
      <c r="P301" s="83">
        <f t="shared" si="48"/>
        <v>800.45600000000002</v>
      </c>
    </row>
    <row r="302" spans="1:16" s="25" customFormat="1" ht="15" hidden="1" customHeight="1" x14ac:dyDescent="0.25">
      <c r="A302" s="33" t="s">
        <v>401</v>
      </c>
      <c r="B302" s="67" t="s">
        <v>141</v>
      </c>
      <c r="C302" s="67"/>
      <c r="D302" s="33" t="s">
        <v>13</v>
      </c>
      <c r="E302" s="34" t="s">
        <v>142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27">
        <v>3001.71</v>
      </c>
      <c r="P302" s="83">
        <f t="shared" si="48"/>
        <v>800.45600000000002</v>
      </c>
    </row>
    <row r="303" spans="1:16" s="25" customFormat="1" ht="15" hidden="1" customHeight="1" x14ac:dyDescent="0.25">
      <c r="A303" s="19" t="s">
        <v>1</v>
      </c>
      <c r="B303" s="48" t="s">
        <v>197</v>
      </c>
      <c r="C303" s="49"/>
      <c r="D303" s="49"/>
      <c r="E303" s="50"/>
      <c r="F303" s="19"/>
      <c r="G303" s="19"/>
      <c r="H303" s="19"/>
      <c r="I303" s="19"/>
      <c r="J303" s="19"/>
      <c r="K303" s="19"/>
      <c r="L303" s="19"/>
      <c r="M303" s="19"/>
      <c r="N303" s="19"/>
      <c r="O303" s="27">
        <v>3001.71</v>
      </c>
      <c r="P303" s="83">
        <f t="shared" si="48"/>
        <v>800.45600000000002</v>
      </c>
    </row>
    <row r="304" spans="1:16" s="3" customFormat="1" ht="15" hidden="1" customHeight="1" x14ac:dyDescent="0.25">
      <c r="A304" s="18" t="s">
        <v>13</v>
      </c>
      <c r="B304" s="51" t="s">
        <v>431</v>
      </c>
      <c r="C304" s="52"/>
      <c r="D304" s="52"/>
      <c r="E304" s="5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3001.71</v>
      </c>
      <c r="P304" s="83">
        <f t="shared" si="48"/>
        <v>800.45600000000002</v>
      </c>
    </row>
    <row r="305" spans="1:16" s="25" customFormat="1" ht="14.45" hidden="1" customHeight="1" x14ac:dyDescent="0.25">
      <c r="A305" s="33" t="s">
        <v>402</v>
      </c>
      <c r="B305" s="67" t="s">
        <v>460</v>
      </c>
      <c r="C305" s="67"/>
      <c r="D305" s="33" t="s">
        <v>13</v>
      </c>
      <c r="E305" s="34" t="s">
        <v>461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27">
        <v>3001.71</v>
      </c>
      <c r="P305" s="83">
        <f t="shared" si="48"/>
        <v>800.45600000000002</v>
      </c>
    </row>
    <row r="306" spans="1:16" s="25" customFormat="1" ht="15" hidden="1" customHeight="1" x14ac:dyDescent="0.25">
      <c r="A306" s="19" t="s">
        <v>1</v>
      </c>
      <c r="B306" s="48" t="s">
        <v>197</v>
      </c>
      <c r="C306" s="49"/>
      <c r="D306" s="49"/>
      <c r="E306" s="50"/>
      <c r="F306" s="19"/>
      <c r="G306" s="19"/>
      <c r="H306" s="19"/>
      <c r="I306" s="19"/>
      <c r="J306" s="19"/>
      <c r="K306" s="19"/>
      <c r="L306" s="19"/>
      <c r="M306" s="19"/>
      <c r="N306" s="19"/>
      <c r="O306" s="27">
        <v>3001.71</v>
      </c>
      <c r="P306" s="83">
        <f t="shared" si="48"/>
        <v>800.45600000000002</v>
      </c>
    </row>
    <row r="307" spans="1:16" s="3" customFormat="1" ht="15" hidden="1" customHeight="1" x14ac:dyDescent="0.25">
      <c r="A307" s="18" t="s">
        <v>13</v>
      </c>
      <c r="B307" s="51" t="s">
        <v>289</v>
      </c>
      <c r="C307" s="52"/>
      <c r="D307" s="52"/>
      <c r="E307" s="5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3001.71</v>
      </c>
      <c r="P307" s="83">
        <f t="shared" si="48"/>
        <v>800.45600000000002</v>
      </c>
    </row>
    <row r="308" spans="1:16" s="25" customFormat="1" ht="15" hidden="1" customHeight="1" x14ac:dyDescent="0.25">
      <c r="A308" s="33" t="s">
        <v>403</v>
      </c>
      <c r="B308" s="67" t="s">
        <v>143</v>
      </c>
      <c r="C308" s="67"/>
      <c r="D308" s="33" t="s">
        <v>13</v>
      </c>
      <c r="E308" s="34" t="s">
        <v>144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27">
        <v>3001.71</v>
      </c>
      <c r="P308" s="83">
        <f t="shared" si="48"/>
        <v>800.45600000000002</v>
      </c>
    </row>
    <row r="309" spans="1:16" s="25" customFormat="1" ht="15" hidden="1" customHeight="1" x14ac:dyDescent="0.25">
      <c r="A309" s="19" t="s">
        <v>1</v>
      </c>
      <c r="B309" s="48" t="s">
        <v>197</v>
      </c>
      <c r="C309" s="49"/>
      <c r="D309" s="49"/>
      <c r="E309" s="50"/>
      <c r="F309" s="19"/>
      <c r="G309" s="19"/>
      <c r="H309" s="19"/>
      <c r="I309" s="19"/>
      <c r="J309" s="19"/>
      <c r="K309" s="19"/>
      <c r="L309" s="19"/>
      <c r="M309" s="19"/>
      <c r="N309" s="19"/>
      <c r="O309" s="27">
        <v>3001.71</v>
      </c>
      <c r="P309" s="83">
        <f t="shared" si="48"/>
        <v>800.45600000000002</v>
      </c>
    </row>
    <row r="310" spans="1:16" s="3" customFormat="1" ht="15" hidden="1" customHeight="1" x14ac:dyDescent="0.25">
      <c r="A310" s="18" t="s">
        <v>13</v>
      </c>
      <c r="B310" s="51" t="s">
        <v>263</v>
      </c>
      <c r="C310" s="52"/>
      <c r="D310" s="52"/>
      <c r="E310" s="5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3001.71</v>
      </c>
      <c r="P310" s="83">
        <f t="shared" si="48"/>
        <v>800.45600000000002</v>
      </c>
    </row>
    <row r="311" spans="1:16" s="25" customFormat="1" ht="15" hidden="1" customHeight="1" x14ac:dyDescent="0.25">
      <c r="A311" s="33" t="s">
        <v>404</v>
      </c>
      <c r="B311" s="67" t="s">
        <v>145</v>
      </c>
      <c r="C311" s="67"/>
      <c r="D311" s="33" t="s">
        <v>13</v>
      </c>
      <c r="E311" s="34" t="s">
        <v>146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27">
        <v>3001.71</v>
      </c>
      <c r="P311" s="83">
        <f t="shared" si="48"/>
        <v>800.45600000000002</v>
      </c>
    </row>
    <row r="312" spans="1:16" s="25" customFormat="1" ht="15" hidden="1" customHeight="1" x14ac:dyDescent="0.25">
      <c r="A312" s="19" t="s">
        <v>1</v>
      </c>
      <c r="B312" s="48" t="s">
        <v>197</v>
      </c>
      <c r="C312" s="49"/>
      <c r="D312" s="49"/>
      <c r="E312" s="50"/>
      <c r="F312" s="19"/>
      <c r="G312" s="19"/>
      <c r="H312" s="19"/>
      <c r="I312" s="19"/>
      <c r="J312" s="19"/>
      <c r="K312" s="19"/>
      <c r="L312" s="19"/>
      <c r="M312" s="19"/>
      <c r="N312" s="19"/>
      <c r="O312" s="27">
        <v>3001.71</v>
      </c>
      <c r="P312" s="83">
        <f t="shared" si="48"/>
        <v>800.45600000000002</v>
      </c>
    </row>
    <row r="313" spans="1:16" s="3" customFormat="1" ht="15" hidden="1" customHeight="1" x14ac:dyDescent="0.25">
      <c r="A313" s="18" t="s">
        <v>13</v>
      </c>
      <c r="B313" s="51" t="s">
        <v>262</v>
      </c>
      <c r="C313" s="52"/>
      <c r="D313" s="52"/>
      <c r="E313" s="5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3001.71</v>
      </c>
      <c r="P313" s="83">
        <f t="shared" si="48"/>
        <v>800.45600000000002</v>
      </c>
    </row>
    <row r="314" spans="1:16" s="25" customFormat="1" ht="15" hidden="1" customHeight="1" x14ac:dyDescent="0.25">
      <c r="A314" s="33" t="s">
        <v>405</v>
      </c>
      <c r="B314" s="67" t="s">
        <v>147</v>
      </c>
      <c r="C314" s="67"/>
      <c r="D314" s="33" t="s">
        <v>13</v>
      </c>
      <c r="E314" s="34" t="s">
        <v>148</v>
      </c>
      <c r="F314" s="33">
        <f>SUM(F315:F316)</f>
        <v>1</v>
      </c>
      <c r="G314" s="33"/>
      <c r="H314" s="33"/>
      <c r="I314" s="33"/>
      <c r="J314" s="33">
        <f t="shared" ref="J314:N314" si="56">SUM(J315:J316)</f>
        <v>0</v>
      </c>
      <c r="K314" s="33">
        <f t="shared" si="56"/>
        <v>0</v>
      </c>
      <c r="L314" s="33">
        <f t="shared" si="56"/>
        <v>0</v>
      </c>
      <c r="M314" s="33">
        <f t="shared" si="56"/>
        <v>0</v>
      </c>
      <c r="N314" s="33">
        <f t="shared" si="56"/>
        <v>0</v>
      </c>
      <c r="O314" s="27">
        <v>3001.71</v>
      </c>
      <c r="P314" s="83">
        <f t="shared" si="48"/>
        <v>800.45600000000002</v>
      </c>
    </row>
    <row r="315" spans="1:16" s="25" customFormat="1" ht="15" hidden="1" customHeight="1" x14ac:dyDescent="0.25">
      <c r="A315" s="19" t="s">
        <v>1</v>
      </c>
      <c r="B315" s="48" t="s">
        <v>197</v>
      </c>
      <c r="C315" s="49"/>
      <c r="D315" s="49"/>
      <c r="E315" s="50"/>
      <c r="F315" s="19"/>
      <c r="G315" s="19"/>
      <c r="H315" s="19"/>
      <c r="I315" s="19"/>
      <c r="J315" s="19"/>
      <c r="K315" s="19"/>
      <c r="L315" s="19"/>
      <c r="M315" s="19"/>
      <c r="N315" s="19"/>
      <c r="O315" s="27">
        <v>3001.71</v>
      </c>
      <c r="P315" s="83">
        <f t="shared" si="48"/>
        <v>800.45600000000002</v>
      </c>
    </row>
    <row r="316" spans="1:16" s="3" customFormat="1" ht="15" hidden="1" customHeight="1" x14ac:dyDescent="0.25">
      <c r="A316" s="18" t="s">
        <v>13</v>
      </c>
      <c r="B316" s="51" t="s">
        <v>257</v>
      </c>
      <c r="C316" s="52"/>
      <c r="D316" s="52"/>
      <c r="E316" s="53"/>
      <c r="F316" s="19">
        <v>1</v>
      </c>
      <c r="G316" s="19"/>
      <c r="H316" s="19"/>
      <c r="I316" s="19"/>
      <c r="J316" s="19"/>
      <c r="K316" s="19"/>
      <c r="L316" s="19"/>
      <c r="M316" s="19"/>
      <c r="N316" s="19"/>
      <c r="O316" s="27">
        <v>3001.71</v>
      </c>
      <c r="P316" s="83">
        <f t="shared" si="48"/>
        <v>800.45600000000002</v>
      </c>
    </row>
    <row r="317" spans="1:16" s="3" customFormat="1" ht="15" hidden="1" customHeight="1" x14ac:dyDescent="0.25">
      <c r="A317" s="18"/>
      <c r="B317" s="17" t="s">
        <v>149</v>
      </c>
      <c r="C317" s="17"/>
      <c r="D317" s="18" t="s">
        <v>13</v>
      </c>
      <c r="E317" s="17" t="s">
        <v>150</v>
      </c>
      <c r="F317" s="19"/>
      <c r="G317" s="19"/>
      <c r="H317" s="19"/>
      <c r="I317" s="19"/>
      <c r="J317" s="19" t="s">
        <v>12</v>
      </c>
      <c r="K317" s="19" t="s">
        <v>12</v>
      </c>
      <c r="L317" s="19" t="s">
        <v>12</v>
      </c>
      <c r="M317" s="19" t="s">
        <v>12</v>
      </c>
      <c r="N317" s="19" t="s">
        <v>12</v>
      </c>
      <c r="O317" s="27">
        <v>3001.71</v>
      </c>
      <c r="P317" s="83">
        <f t="shared" si="48"/>
        <v>800.45600000000002</v>
      </c>
    </row>
    <row r="318" spans="1:16" s="3" customFormat="1" ht="15" hidden="1" customHeight="1" x14ac:dyDescent="0.25">
      <c r="A318" s="18"/>
      <c r="B318" s="17" t="s">
        <v>151</v>
      </c>
      <c r="C318" s="17"/>
      <c r="D318" s="18" t="s">
        <v>13</v>
      </c>
      <c r="E318" s="17" t="s">
        <v>152</v>
      </c>
      <c r="F318" s="19"/>
      <c r="G318" s="19"/>
      <c r="H318" s="19"/>
      <c r="I318" s="19"/>
      <c r="J318" s="19" t="s">
        <v>12</v>
      </c>
      <c r="K318" s="19" t="s">
        <v>12</v>
      </c>
      <c r="L318" s="19" t="s">
        <v>12</v>
      </c>
      <c r="M318" s="19" t="s">
        <v>12</v>
      </c>
      <c r="N318" s="19" t="s">
        <v>12</v>
      </c>
      <c r="O318" s="27">
        <v>3001.71</v>
      </c>
      <c r="P318" s="83">
        <f t="shared" si="48"/>
        <v>800.45600000000002</v>
      </c>
    </row>
    <row r="319" spans="1:16" s="3" customFormat="1" ht="15" hidden="1" customHeight="1" x14ac:dyDescent="0.25">
      <c r="A319" s="33" t="s">
        <v>406</v>
      </c>
      <c r="B319" s="67" t="s">
        <v>153</v>
      </c>
      <c r="C319" s="67"/>
      <c r="D319" s="33" t="s">
        <v>13</v>
      </c>
      <c r="E319" s="34" t="s">
        <v>154</v>
      </c>
      <c r="F319" s="33">
        <f>SUM(F320:F321)</f>
        <v>1</v>
      </c>
      <c r="G319" s="33"/>
      <c r="H319" s="33"/>
      <c r="I319" s="33"/>
      <c r="J319" s="33">
        <f t="shared" ref="J319:N319" si="57">SUM(J320:J321)</f>
        <v>0</v>
      </c>
      <c r="K319" s="33">
        <f t="shared" si="57"/>
        <v>0</v>
      </c>
      <c r="L319" s="33">
        <f t="shared" si="57"/>
        <v>0</v>
      </c>
      <c r="M319" s="33">
        <f t="shared" si="57"/>
        <v>0</v>
      </c>
      <c r="N319" s="33">
        <f t="shared" si="57"/>
        <v>0</v>
      </c>
      <c r="O319" s="27">
        <v>3001.71</v>
      </c>
      <c r="P319" s="83">
        <f t="shared" si="48"/>
        <v>800.45600000000002</v>
      </c>
    </row>
    <row r="320" spans="1:16" s="25" customFormat="1" ht="15" hidden="1" customHeight="1" x14ac:dyDescent="0.25">
      <c r="A320" s="19" t="s">
        <v>1</v>
      </c>
      <c r="B320" s="48" t="s">
        <v>197</v>
      </c>
      <c r="C320" s="49"/>
      <c r="D320" s="49"/>
      <c r="E320" s="50"/>
      <c r="F320" s="19"/>
      <c r="G320" s="19"/>
      <c r="H320" s="19"/>
      <c r="I320" s="19"/>
      <c r="J320" s="19"/>
      <c r="K320" s="19"/>
      <c r="L320" s="19"/>
      <c r="M320" s="19"/>
      <c r="N320" s="19"/>
      <c r="O320" s="27">
        <v>3001.71</v>
      </c>
      <c r="P320" s="83">
        <f t="shared" si="48"/>
        <v>800.45600000000002</v>
      </c>
    </row>
    <row r="321" spans="1:16" s="3" customFormat="1" ht="15" hidden="1" customHeight="1" x14ac:dyDescent="0.25">
      <c r="A321" s="18" t="s">
        <v>13</v>
      </c>
      <c r="B321" s="51" t="s">
        <v>432</v>
      </c>
      <c r="C321" s="52"/>
      <c r="D321" s="52"/>
      <c r="E321" s="53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7">
        <v>3001.71</v>
      </c>
      <c r="P321" s="83">
        <f t="shared" si="48"/>
        <v>800.45600000000002</v>
      </c>
    </row>
    <row r="322" spans="1:16" s="3" customFormat="1" ht="15" hidden="1" customHeight="1" x14ac:dyDescent="0.25">
      <c r="A322" s="18"/>
      <c r="B322" s="17" t="s">
        <v>155</v>
      </c>
      <c r="C322" s="17"/>
      <c r="D322" s="18" t="s">
        <v>13</v>
      </c>
      <c r="E322" s="17" t="s">
        <v>156</v>
      </c>
      <c r="F322" s="19"/>
      <c r="G322" s="19"/>
      <c r="H322" s="19"/>
      <c r="I322" s="19"/>
      <c r="J322" s="19" t="s">
        <v>12</v>
      </c>
      <c r="K322" s="19" t="s">
        <v>12</v>
      </c>
      <c r="L322" s="19" t="s">
        <v>12</v>
      </c>
      <c r="M322" s="19" t="s">
        <v>12</v>
      </c>
      <c r="N322" s="19" t="s">
        <v>12</v>
      </c>
      <c r="O322" s="27">
        <v>3001.71</v>
      </c>
      <c r="P322" s="83">
        <f t="shared" si="48"/>
        <v>800.45600000000002</v>
      </c>
    </row>
    <row r="323" spans="1:16" s="25" customFormat="1" ht="15" hidden="1" customHeight="1" x14ac:dyDescent="0.25">
      <c r="A323" s="33" t="s">
        <v>407</v>
      </c>
      <c r="B323" s="67" t="s">
        <v>157</v>
      </c>
      <c r="C323" s="67"/>
      <c r="D323" s="33" t="s">
        <v>13</v>
      </c>
      <c r="E323" s="34" t="s">
        <v>158</v>
      </c>
      <c r="F323" s="33">
        <f>SUM(F324:F325)</f>
        <v>1</v>
      </c>
      <c r="G323" s="33"/>
      <c r="H323" s="33"/>
      <c r="I323" s="33"/>
      <c r="J323" s="33">
        <f t="shared" ref="J323:N323" si="58">SUM(J324:J325)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27">
        <v>3001.71</v>
      </c>
      <c r="P323" s="83">
        <f t="shared" si="48"/>
        <v>800.45600000000002</v>
      </c>
    </row>
    <row r="324" spans="1:16" s="25" customFormat="1" ht="15" hidden="1" customHeight="1" x14ac:dyDescent="0.25">
      <c r="A324" s="19" t="s">
        <v>1</v>
      </c>
      <c r="B324" s="48" t="s">
        <v>197</v>
      </c>
      <c r="C324" s="49"/>
      <c r="D324" s="49"/>
      <c r="E324" s="50"/>
      <c r="F324" s="19"/>
      <c r="G324" s="19"/>
      <c r="H324" s="19"/>
      <c r="I324" s="19"/>
      <c r="J324" s="19"/>
      <c r="K324" s="19"/>
      <c r="L324" s="19"/>
      <c r="M324" s="19"/>
      <c r="N324" s="19"/>
      <c r="O324" s="27">
        <v>3001.71</v>
      </c>
      <c r="P324" s="83">
        <f t="shared" si="48"/>
        <v>800.45600000000002</v>
      </c>
    </row>
    <row r="325" spans="1:16" s="3" customFormat="1" ht="15" hidden="1" customHeight="1" x14ac:dyDescent="0.25">
      <c r="A325" s="18" t="s">
        <v>13</v>
      </c>
      <c r="B325" s="51" t="s">
        <v>438</v>
      </c>
      <c r="C325" s="52"/>
      <c r="D325" s="52"/>
      <c r="E325" s="5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3001.71</v>
      </c>
      <c r="P325" s="83">
        <f t="shared" si="48"/>
        <v>800.45600000000002</v>
      </c>
    </row>
    <row r="326" spans="1:16" s="25" customFormat="1" ht="14.45" hidden="1" customHeight="1" x14ac:dyDescent="0.25">
      <c r="A326" s="33" t="s">
        <v>408</v>
      </c>
      <c r="B326" s="67" t="s">
        <v>462</v>
      </c>
      <c r="C326" s="67"/>
      <c r="D326" s="33" t="s">
        <v>13</v>
      </c>
      <c r="E326" s="34" t="s">
        <v>159</v>
      </c>
      <c r="F326" s="33">
        <f>SUM(F327:F330)</f>
        <v>3</v>
      </c>
      <c r="G326" s="33"/>
      <c r="H326" s="33"/>
      <c r="I326" s="33"/>
      <c r="J326" s="33">
        <f t="shared" ref="J326:N326" si="59">SUM(J327:J330)</f>
        <v>0</v>
      </c>
      <c r="K326" s="33">
        <f t="shared" si="59"/>
        <v>0</v>
      </c>
      <c r="L326" s="33">
        <f t="shared" si="59"/>
        <v>0</v>
      </c>
      <c r="M326" s="33">
        <f t="shared" si="59"/>
        <v>0</v>
      </c>
      <c r="N326" s="33">
        <f t="shared" si="59"/>
        <v>0</v>
      </c>
      <c r="O326" s="27">
        <v>3001.71</v>
      </c>
      <c r="P326" s="83">
        <f t="shared" si="48"/>
        <v>800.45600000000002</v>
      </c>
    </row>
    <row r="327" spans="1:16" s="25" customFormat="1" ht="15" hidden="1" customHeight="1" x14ac:dyDescent="0.25">
      <c r="A327" s="19" t="s">
        <v>1</v>
      </c>
      <c r="B327" s="48" t="s">
        <v>197</v>
      </c>
      <c r="C327" s="49"/>
      <c r="D327" s="49"/>
      <c r="E327" s="50"/>
      <c r="F327" s="19"/>
      <c r="G327" s="19"/>
      <c r="H327" s="19"/>
      <c r="I327" s="19"/>
      <c r="J327" s="19"/>
      <c r="K327" s="19"/>
      <c r="L327" s="19"/>
      <c r="M327" s="19"/>
      <c r="N327" s="19"/>
      <c r="O327" s="27">
        <v>3001.71</v>
      </c>
      <c r="P327" s="83">
        <f t="shared" si="48"/>
        <v>800.45600000000002</v>
      </c>
    </row>
    <row r="328" spans="1:16" s="3" customFormat="1" ht="15" hidden="1" customHeight="1" x14ac:dyDescent="0.25">
      <c r="A328" s="18" t="s">
        <v>13</v>
      </c>
      <c r="B328" s="51" t="s">
        <v>277</v>
      </c>
      <c r="C328" s="52"/>
      <c r="D328" s="52"/>
      <c r="E328" s="53"/>
      <c r="F328" s="19">
        <v>1</v>
      </c>
      <c r="G328" s="19"/>
      <c r="H328" s="19"/>
      <c r="I328" s="19"/>
      <c r="J328" s="19"/>
      <c r="K328" s="19"/>
      <c r="L328" s="19"/>
      <c r="M328" s="19"/>
      <c r="N328" s="19"/>
      <c r="O328" s="27">
        <v>3001.71</v>
      </c>
      <c r="P328" s="83">
        <f t="shared" si="48"/>
        <v>800.45600000000002</v>
      </c>
    </row>
    <row r="329" spans="1:16" s="3" customFormat="1" ht="15" hidden="1" customHeight="1" x14ac:dyDescent="0.25">
      <c r="A329" s="18" t="s">
        <v>13</v>
      </c>
      <c r="B329" s="51" t="s">
        <v>278</v>
      </c>
      <c r="C329" s="52"/>
      <c r="D329" s="52"/>
      <c r="E329" s="53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7">
        <v>3001.71</v>
      </c>
      <c r="P329" s="83">
        <f t="shared" si="48"/>
        <v>800.45600000000002</v>
      </c>
    </row>
    <row r="330" spans="1:16" s="3" customFormat="1" ht="15" hidden="1" customHeight="1" x14ac:dyDescent="0.25">
      <c r="A330" s="18" t="s">
        <v>13</v>
      </c>
      <c r="B330" s="51" t="s">
        <v>279</v>
      </c>
      <c r="C330" s="52"/>
      <c r="D330" s="52"/>
      <c r="E330" s="5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3001.71</v>
      </c>
      <c r="P330" s="83">
        <f t="shared" si="48"/>
        <v>800.45600000000002</v>
      </c>
    </row>
    <row r="331" spans="1:16" s="25" customFormat="1" ht="15" hidden="1" customHeight="1" x14ac:dyDescent="0.25">
      <c r="A331" s="33" t="s">
        <v>409</v>
      </c>
      <c r="B331" s="67" t="s">
        <v>160</v>
      </c>
      <c r="C331" s="67"/>
      <c r="D331" s="33" t="s">
        <v>13</v>
      </c>
      <c r="E331" s="34" t="s">
        <v>417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27">
        <v>3001.71</v>
      </c>
      <c r="P331" s="83">
        <f t="shared" si="48"/>
        <v>800.45600000000002</v>
      </c>
    </row>
    <row r="332" spans="1:16" s="25" customFormat="1" ht="15" hidden="1" customHeight="1" x14ac:dyDescent="0.25">
      <c r="A332" s="19" t="s">
        <v>1</v>
      </c>
      <c r="B332" s="48" t="s">
        <v>197</v>
      </c>
      <c r="C332" s="49"/>
      <c r="D332" s="49"/>
      <c r="E332" s="50"/>
      <c r="F332" s="19"/>
      <c r="G332" s="19"/>
      <c r="H332" s="19"/>
      <c r="I332" s="19"/>
      <c r="J332" s="19"/>
      <c r="K332" s="19"/>
      <c r="L332" s="19"/>
      <c r="M332" s="19"/>
      <c r="N332" s="19"/>
      <c r="O332" s="27">
        <v>3001.71</v>
      </c>
      <c r="P332" s="83">
        <f t="shared" si="48"/>
        <v>800.45600000000002</v>
      </c>
    </row>
    <row r="333" spans="1:16" s="3" customFormat="1" ht="15" hidden="1" customHeight="1" x14ac:dyDescent="0.25">
      <c r="A333" s="18" t="s">
        <v>13</v>
      </c>
      <c r="B333" s="51" t="s">
        <v>272</v>
      </c>
      <c r="C333" s="52"/>
      <c r="D333" s="52"/>
      <c r="E333" s="5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3001.71</v>
      </c>
      <c r="P333" s="83">
        <f t="shared" si="48"/>
        <v>800.45600000000002</v>
      </c>
    </row>
    <row r="334" spans="1:16" s="25" customFormat="1" ht="15" hidden="1" customHeight="1" x14ac:dyDescent="0.25">
      <c r="A334" s="33" t="s">
        <v>410</v>
      </c>
      <c r="B334" s="67" t="s">
        <v>161</v>
      </c>
      <c r="C334" s="67"/>
      <c r="D334" s="33" t="s">
        <v>13</v>
      </c>
      <c r="E334" s="34" t="s">
        <v>162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27">
        <v>3001.71</v>
      </c>
      <c r="P334" s="83">
        <f t="shared" si="48"/>
        <v>800.45600000000002</v>
      </c>
    </row>
    <row r="335" spans="1:16" s="25" customFormat="1" ht="15" hidden="1" customHeight="1" x14ac:dyDescent="0.25">
      <c r="A335" s="19" t="s">
        <v>1</v>
      </c>
      <c r="B335" s="48" t="s">
        <v>197</v>
      </c>
      <c r="C335" s="49"/>
      <c r="D335" s="49"/>
      <c r="E335" s="50"/>
      <c r="F335" s="19"/>
      <c r="G335" s="19"/>
      <c r="H335" s="19"/>
      <c r="I335" s="19"/>
      <c r="J335" s="19"/>
      <c r="K335" s="19"/>
      <c r="L335" s="19"/>
      <c r="M335" s="19"/>
      <c r="N335" s="19"/>
      <c r="O335" s="27">
        <v>3001.71</v>
      </c>
      <c r="P335" s="83">
        <f t="shared" si="48"/>
        <v>800.45600000000002</v>
      </c>
    </row>
    <row r="336" spans="1:16" s="3" customFormat="1" ht="15" hidden="1" customHeight="1" x14ac:dyDescent="0.25">
      <c r="A336" s="18" t="s">
        <v>13</v>
      </c>
      <c r="B336" s="51" t="s">
        <v>256</v>
      </c>
      <c r="C336" s="52"/>
      <c r="D336" s="52"/>
      <c r="E336" s="5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3001.71</v>
      </c>
      <c r="P336" s="83">
        <f t="shared" si="48"/>
        <v>800.45600000000002</v>
      </c>
    </row>
    <row r="337" spans="1:16" s="25" customFormat="1" ht="14.45" hidden="1" customHeight="1" x14ac:dyDescent="0.25">
      <c r="A337" s="33" t="s">
        <v>411</v>
      </c>
      <c r="B337" s="67" t="s">
        <v>163</v>
      </c>
      <c r="C337" s="67"/>
      <c r="D337" s="33" t="s">
        <v>13</v>
      </c>
      <c r="E337" s="34" t="s">
        <v>463</v>
      </c>
      <c r="F337" s="33">
        <f>SUM(F338:F339)</f>
        <v>1</v>
      </c>
      <c r="G337" s="33"/>
      <c r="H337" s="33"/>
      <c r="I337" s="33"/>
      <c r="J337" s="33">
        <f t="shared" ref="J337:N337" si="62">SUM(J338:J339)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27">
        <v>3001.71</v>
      </c>
      <c r="P337" s="83">
        <f t="shared" si="48"/>
        <v>800.45600000000002</v>
      </c>
    </row>
    <row r="338" spans="1:16" s="25" customFormat="1" ht="15" hidden="1" customHeight="1" x14ac:dyDescent="0.25">
      <c r="A338" s="19" t="s">
        <v>1</v>
      </c>
      <c r="B338" s="48" t="s">
        <v>197</v>
      </c>
      <c r="C338" s="49"/>
      <c r="D338" s="49"/>
      <c r="E338" s="50"/>
      <c r="F338" s="19"/>
      <c r="G338" s="19"/>
      <c r="H338" s="19"/>
      <c r="I338" s="19"/>
      <c r="J338" s="19"/>
      <c r="K338" s="19"/>
      <c r="L338" s="19"/>
      <c r="M338" s="19"/>
      <c r="N338" s="19"/>
      <c r="O338" s="27">
        <v>3001.71</v>
      </c>
      <c r="P338" s="83">
        <f t="shared" si="48"/>
        <v>800.45600000000002</v>
      </c>
    </row>
    <row r="339" spans="1:16" s="3" customFormat="1" ht="15" hidden="1" customHeight="1" x14ac:dyDescent="0.25">
      <c r="A339" s="18" t="s">
        <v>13</v>
      </c>
      <c r="B339" s="51" t="s">
        <v>306</v>
      </c>
      <c r="C339" s="52"/>
      <c r="D339" s="52"/>
      <c r="E339" s="5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3001.71</v>
      </c>
      <c r="P339" s="83">
        <f t="shared" si="48"/>
        <v>800.45600000000002</v>
      </c>
    </row>
    <row r="340" spans="1:16" s="25" customFormat="1" ht="15" hidden="1" customHeight="1" x14ac:dyDescent="0.25">
      <c r="A340" s="33" t="s">
        <v>412</v>
      </c>
      <c r="B340" s="67" t="s">
        <v>164</v>
      </c>
      <c r="C340" s="67"/>
      <c r="D340" s="33" t="s">
        <v>13</v>
      </c>
      <c r="E340" s="34" t="s">
        <v>418</v>
      </c>
      <c r="F340" s="33">
        <f>SUM(F341:F343)</f>
        <v>1</v>
      </c>
      <c r="G340" s="33"/>
      <c r="H340" s="33"/>
      <c r="I340" s="33"/>
      <c r="J340" s="33">
        <f t="shared" ref="J340:N340" si="63">SUM(J341:J343)</f>
        <v>0</v>
      </c>
      <c r="K340" s="33">
        <f t="shared" si="63"/>
        <v>0</v>
      </c>
      <c r="L340" s="33">
        <f t="shared" si="63"/>
        <v>0</v>
      </c>
      <c r="M340" s="33">
        <f t="shared" si="63"/>
        <v>0</v>
      </c>
      <c r="N340" s="33">
        <f t="shared" si="63"/>
        <v>0</v>
      </c>
      <c r="O340" s="27">
        <v>3001.71</v>
      </c>
      <c r="P340" s="83">
        <f t="shared" si="48"/>
        <v>800.45600000000002</v>
      </c>
    </row>
    <row r="341" spans="1:16" s="25" customFormat="1" ht="15" hidden="1" customHeight="1" x14ac:dyDescent="0.25">
      <c r="A341" s="19" t="s">
        <v>1</v>
      </c>
      <c r="B341" s="48" t="s">
        <v>197</v>
      </c>
      <c r="C341" s="49"/>
      <c r="D341" s="49"/>
      <c r="E341" s="50"/>
      <c r="F341" s="19"/>
      <c r="G341" s="19"/>
      <c r="H341" s="19"/>
      <c r="I341" s="19"/>
      <c r="J341" s="19"/>
      <c r="K341" s="19"/>
      <c r="L341" s="19"/>
      <c r="M341" s="19"/>
      <c r="N341" s="19"/>
      <c r="O341" s="27">
        <v>3001.71</v>
      </c>
      <c r="P341" s="83">
        <f t="shared" si="48"/>
        <v>800.45600000000002</v>
      </c>
    </row>
    <row r="342" spans="1:16" s="3" customFormat="1" ht="15" hidden="1" customHeight="1" x14ac:dyDescent="0.25">
      <c r="A342" s="18" t="s">
        <v>13</v>
      </c>
      <c r="B342" s="51" t="s">
        <v>270</v>
      </c>
      <c r="C342" s="52"/>
      <c r="D342" s="52"/>
      <c r="E342" s="53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7">
        <v>3001.71</v>
      </c>
      <c r="P342" s="83">
        <f t="shared" si="48"/>
        <v>800.45600000000002</v>
      </c>
    </row>
    <row r="343" spans="1:16" s="3" customFormat="1" ht="15" hidden="1" customHeight="1" x14ac:dyDescent="0.25">
      <c r="A343" s="18"/>
      <c r="B343" s="17" t="s">
        <v>165</v>
      </c>
      <c r="C343" s="17"/>
      <c r="D343" s="18" t="s">
        <v>10</v>
      </c>
      <c r="E343" s="17" t="s">
        <v>166</v>
      </c>
      <c r="F343" s="19"/>
      <c r="G343" s="19"/>
      <c r="H343" s="19"/>
      <c r="I343" s="19"/>
      <c r="J343" s="19" t="s">
        <v>12</v>
      </c>
      <c r="K343" s="19" t="s">
        <v>12</v>
      </c>
      <c r="L343" s="19" t="s">
        <v>12</v>
      </c>
      <c r="M343" s="19" t="s">
        <v>12</v>
      </c>
      <c r="N343" s="19" t="s">
        <v>12</v>
      </c>
      <c r="O343" s="27">
        <v>3001.71</v>
      </c>
      <c r="P343" s="83">
        <f t="shared" ref="P343:P406" si="64">O343/30*8</f>
        <v>800.45600000000002</v>
      </c>
    </row>
    <row r="344" spans="1:16" s="25" customFormat="1" ht="14.45" hidden="1" customHeight="1" x14ac:dyDescent="0.25">
      <c r="A344" s="33" t="s">
        <v>413</v>
      </c>
      <c r="B344" s="67" t="s">
        <v>167</v>
      </c>
      <c r="C344" s="67"/>
      <c r="D344" s="33" t="s">
        <v>13</v>
      </c>
      <c r="E344" s="34" t="s">
        <v>454</v>
      </c>
      <c r="F344" s="33">
        <f>SUM(F345:F347)</f>
        <v>1</v>
      </c>
      <c r="G344" s="33"/>
      <c r="H344" s="33"/>
      <c r="I344" s="33"/>
      <c r="J344" s="33">
        <f t="shared" ref="J344:N344" si="65">SUM(J345:J347)</f>
        <v>0</v>
      </c>
      <c r="K344" s="33">
        <f t="shared" si="65"/>
        <v>0</v>
      </c>
      <c r="L344" s="33">
        <f t="shared" si="65"/>
        <v>0</v>
      </c>
      <c r="M344" s="33">
        <f t="shared" si="65"/>
        <v>0</v>
      </c>
      <c r="N344" s="33">
        <f t="shared" si="65"/>
        <v>0</v>
      </c>
      <c r="O344" s="27">
        <v>3001.71</v>
      </c>
      <c r="P344" s="83">
        <f t="shared" si="64"/>
        <v>800.45600000000002</v>
      </c>
    </row>
    <row r="345" spans="1:16" s="25" customFormat="1" ht="15" hidden="1" customHeight="1" x14ac:dyDescent="0.25">
      <c r="A345" s="19" t="s">
        <v>1</v>
      </c>
      <c r="B345" s="48" t="s">
        <v>197</v>
      </c>
      <c r="C345" s="49"/>
      <c r="D345" s="49"/>
      <c r="E345" s="50"/>
      <c r="F345" s="19"/>
      <c r="G345" s="19"/>
      <c r="H345" s="19"/>
      <c r="I345" s="19"/>
      <c r="J345" s="19"/>
      <c r="K345" s="19"/>
      <c r="L345" s="19"/>
      <c r="M345" s="19"/>
      <c r="N345" s="19"/>
      <c r="O345" s="27">
        <v>3001.71</v>
      </c>
      <c r="P345" s="83">
        <f t="shared" si="64"/>
        <v>800.45600000000002</v>
      </c>
    </row>
    <row r="346" spans="1:16" s="3" customFormat="1" ht="15" hidden="1" customHeight="1" x14ac:dyDescent="0.25">
      <c r="A346" s="18" t="s">
        <v>13</v>
      </c>
      <c r="B346" s="51" t="s">
        <v>236</v>
      </c>
      <c r="C346" s="52"/>
      <c r="D346" s="52"/>
      <c r="E346" s="53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7">
        <v>3001.71</v>
      </c>
      <c r="P346" s="83">
        <f t="shared" si="64"/>
        <v>800.45600000000002</v>
      </c>
    </row>
    <row r="347" spans="1:16" s="3" customFormat="1" ht="15" hidden="1" customHeight="1" x14ac:dyDescent="0.25">
      <c r="A347" s="18"/>
      <c r="B347" s="17" t="s">
        <v>168</v>
      </c>
      <c r="C347" s="17"/>
      <c r="D347" s="18" t="s">
        <v>13</v>
      </c>
      <c r="E347" s="17" t="s">
        <v>169</v>
      </c>
      <c r="F347" s="19"/>
      <c r="G347" s="19"/>
      <c r="H347" s="19"/>
      <c r="I347" s="19"/>
      <c r="J347" s="19" t="s">
        <v>12</v>
      </c>
      <c r="K347" s="19" t="s">
        <v>12</v>
      </c>
      <c r="L347" s="19" t="s">
        <v>12</v>
      </c>
      <c r="M347" s="19" t="s">
        <v>12</v>
      </c>
      <c r="N347" s="19" t="s">
        <v>12</v>
      </c>
      <c r="O347" s="27">
        <v>3001.71</v>
      </c>
      <c r="P347" s="83">
        <f t="shared" si="64"/>
        <v>800.45600000000002</v>
      </c>
    </row>
    <row r="348" spans="1:16" s="25" customFormat="1" ht="15" hidden="1" customHeight="1" x14ac:dyDescent="0.25">
      <c r="A348" s="33" t="s">
        <v>414</v>
      </c>
      <c r="B348" s="67" t="s">
        <v>170</v>
      </c>
      <c r="C348" s="67"/>
      <c r="D348" s="33" t="s">
        <v>13</v>
      </c>
      <c r="E348" s="34" t="s">
        <v>171</v>
      </c>
      <c r="F348" s="33">
        <f>SUM(F349:F350)</f>
        <v>1</v>
      </c>
      <c r="G348" s="33"/>
      <c r="H348" s="33"/>
      <c r="I348" s="33"/>
      <c r="J348" s="33">
        <f t="shared" ref="J348:N348" si="66">SUM(J349:J350)</f>
        <v>0</v>
      </c>
      <c r="K348" s="33">
        <f t="shared" si="66"/>
        <v>0</v>
      </c>
      <c r="L348" s="33">
        <f t="shared" si="66"/>
        <v>0</v>
      </c>
      <c r="M348" s="33">
        <f t="shared" si="66"/>
        <v>0</v>
      </c>
      <c r="N348" s="33">
        <f t="shared" si="66"/>
        <v>0</v>
      </c>
      <c r="O348" s="27">
        <v>3001.71</v>
      </c>
      <c r="P348" s="83">
        <f t="shared" si="64"/>
        <v>800.45600000000002</v>
      </c>
    </row>
    <row r="349" spans="1:16" s="25" customFormat="1" ht="15" hidden="1" customHeight="1" x14ac:dyDescent="0.25">
      <c r="A349" s="19" t="s">
        <v>1</v>
      </c>
      <c r="B349" s="48" t="s">
        <v>197</v>
      </c>
      <c r="C349" s="49"/>
      <c r="D349" s="49"/>
      <c r="E349" s="50"/>
      <c r="F349" s="19"/>
      <c r="G349" s="19"/>
      <c r="H349" s="19"/>
      <c r="I349" s="19"/>
      <c r="J349" s="19"/>
      <c r="K349" s="19"/>
      <c r="L349" s="19"/>
      <c r="M349" s="19"/>
      <c r="N349" s="19"/>
      <c r="O349" s="27">
        <v>3001.71</v>
      </c>
      <c r="P349" s="83">
        <f t="shared" si="64"/>
        <v>800.45600000000002</v>
      </c>
    </row>
    <row r="350" spans="1:16" s="3" customFormat="1" ht="15" hidden="1" customHeight="1" x14ac:dyDescent="0.25">
      <c r="A350" s="18" t="s">
        <v>13</v>
      </c>
      <c r="B350" s="51" t="s">
        <v>259</v>
      </c>
      <c r="C350" s="52"/>
      <c r="D350" s="52"/>
      <c r="E350" s="5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3001.71</v>
      </c>
      <c r="P350" s="83">
        <f t="shared" si="64"/>
        <v>800.45600000000002</v>
      </c>
    </row>
    <row r="351" spans="1:16" s="25" customFormat="1" ht="15" hidden="1" customHeight="1" x14ac:dyDescent="0.25">
      <c r="A351" s="33" t="s">
        <v>415</v>
      </c>
      <c r="B351" s="67" t="s">
        <v>172</v>
      </c>
      <c r="C351" s="67"/>
      <c r="D351" s="33" t="s">
        <v>13</v>
      </c>
      <c r="E351" s="34" t="s">
        <v>173</v>
      </c>
      <c r="F351" s="33">
        <f>SUM(F352:F353)</f>
        <v>1</v>
      </c>
      <c r="G351" s="33"/>
      <c r="H351" s="33"/>
      <c r="I351" s="33"/>
      <c r="J351" s="33">
        <f t="shared" ref="J351:N351" si="67">SUM(J352:J353)</f>
        <v>0</v>
      </c>
      <c r="K351" s="33">
        <f t="shared" si="67"/>
        <v>0</v>
      </c>
      <c r="L351" s="33">
        <f t="shared" si="67"/>
        <v>0</v>
      </c>
      <c r="M351" s="33">
        <f t="shared" si="67"/>
        <v>0</v>
      </c>
      <c r="N351" s="33">
        <f t="shared" si="67"/>
        <v>0</v>
      </c>
      <c r="O351" s="27">
        <v>3001.71</v>
      </c>
      <c r="P351" s="83">
        <f t="shared" si="64"/>
        <v>800.45600000000002</v>
      </c>
    </row>
    <row r="352" spans="1:16" s="25" customFormat="1" ht="15" hidden="1" customHeight="1" x14ac:dyDescent="0.25">
      <c r="A352" s="19" t="s">
        <v>1</v>
      </c>
      <c r="B352" s="48" t="s">
        <v>197</v>
      </c>
      <c r="C352" s="49"/>
      <c r="D352" s="49"/>
      <c r="E352" s="50"/>
      <c r="F352" s="19"/>
      <c r="G352" s="19"/>
      <c r="H352" s="19"/>
      <c r="I352" s="19"/>
      <c r="J352" s="19"/>
      <c r="K352" s="19"/>
      <c r="L352" s="19"/>
      <c r="M352" s="19"/>
      <c r="N352" s="19"/>
      <c r="O352" s="27">
        <v>3001.71</v>
      </c>
      <c r="P352" s="83">
        <f t="shared" si="64"/>
        <v>800.45600000000002</v>
      </c>
    </row>
    <row r="353" spans="1:16" s="3" customFormat="1" ht="15" hidden="1" customHeight="1" x14ac:dyDescent="0.25">
      <c r="A353" s="18" t="s">
        <v>13</v>
      </c>
      <c r="B353" s="51" t="s">
        <v>280</v>
      </c>
      <c r="C353" s="52"/>
      <c r="D353" s="52"/>
      <c r="E353" s="5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3001.71</v>
      </c>
      <c r="P353" s="83">
        <f t="shared" si="64"/>
        <v>800.45600000000002</v>
      </c>
    </row>
    <row r="354" spans="1:16" s="25" customFormat="1" ht="15" hidden="1" customHeight="1" x14ac:dyDescent="0.25">
      <c r="A354" s="33" t="s">
        <v>416</v>
      </c>
      <c r="B354" s="67" t="s">
        <v>174</v>
      </c>
      <c r="C354" s="67"/>
      <c r="D354" s="33" t="s">
        <v>13</v>
      </c>
      <c r="E354" s="34" t="s">
        <v>175</v>
      </c>
      <c r="F354" s="33">
        <f>SUM(F355:F356)</f>
        <v>1</v>
      </c>
      <c r="G354" s="33"/>
      <c r="H354" s="33"/>
      <c r="I354" s="33"/>
      <c r="J354" s="33">
        <f t="shared" ref="J354:N354" si="68">SUM(J355:J356)</f>
        <v>0</v>
      </c>
      <c r="K354" s="33">
        <f t="shared" si="68"/>
        <v>0</v>
      </c>
      <c r="L354" s="33">
        <f t="shared" si="68"/>
        <v>0</v>
      </c>
      <c r="M354" s="33">
        <f t="shared" si="68"/>
        <v>0</v>
      </c>
      <c r="N354" s="33">
        <f t="shared" si="68"/>
        <v>0</v>
      </c>
      <c r="O354" s="27">
        <v>3001.71</v>
      </c>
      <c r="P354" s="83">
        <f t="shared" si="64"/>
        <v>800.45600000000002</v>
      </c>
    </row>
    <row r="355" spans="1:16" s="25" customFormat="1" ht="15" hidden="1" customHeight="1" x14ac:dyDescent="0.25">
      <c r="A355" s="19" t="s">
        <v>1</v>
      </c>
      <c r="B355" s="48" t="s">
        <v>197</v>
      </c>
      <c r="C355" s="49"/>
      <c r="D355" s="49"/>
      <c r="E355" s="50"/>
      <c r="F355" s="19"/>
      <c r="G355" s="19"/>
      <c r="H355" s="19"/>
      <c r="I355" s="19"/>
      <c r="J355" s="19"/>
      <c r="K355" s="19"/>
      <c r="L355" s="19"/>
      <c r="M355" s="19"/>
      <c r="N355" s="19"/>
      <c r="O355" s="27">
        <v>3001.71</v>
      </c>
      <c r="P355" s="83">
        <f t="shared" si="64"/>
        <v>800.45600000000002</v>
      </c>
    </row>
    <row r="356" spans="1:16" s="3" customFormat="1" ht="15" hidden="1" customHeight="1" x14ac:dyDescent="0.25">
      <c r="A356" s="18" t="s">
        <v>13</v>
      </c>
      <c r="B356" s="51" t="s">
        <v>440</v>
      </c>
      <c r="C356" s="52"/>
      <c r="D356" s="52"/>
      <c r="E356" s="53"/>
      <c r="F356" s="19">
        <v>1</v>
      </c>
      <c r="G356" s="19"/>
      <c r="H356" s="19"/>
      <c r="I356" s="19"/>
      <c r="J356" s="19"/>
      <c r="K356" s="19"/>
      <c r="L356" s="19"/>
      <c r="M356" s="19"/>
      <c r="N356" s="19"/>
      <c r="O356" s="27">
        <v>3001.71</v>
      </c>
      <c r="P356" s="83">
        <f t="shared" si="64"/>
        <v>800.45600000000002</v>
      </c>
    </row>
    <row r="357" spans="1:16" ht="15" hidden="1" customHeight="1" x14ac:dyDescent="0.25">
      <c r="A357" s="11"/>
      <c r="B357" s="17"/>
      <c r="C357" s="17"/>
      <c r="D357" s="11"/>
      <c r="E357" s="12" t="s">
        <v>27</v>
      </c>
      <c r="F357" s="13">
        <f>F354+F351+F348+F344+F340+F337+F334+F331+F326+F323+F319+F314+F311+F308+F305+F302+F299</f>
        <v>19</v>
      </c>
      <c r="G357" s="13"/>
      <c r="H357" s="13"/>
      <c r="I357" s="13"/>
      <c r="J357" s="13">
        <f t="shared" ref="J357:N357" si="69">J354+J351+J348+J344+J340+J337+J334+J331+J326+J323+J319+J314+J311+J308+J305+J302+J299</f>
        <v>0</v>
      </c>
      <c r="K357" s="13">
        <f t="shared" si="69"/>
        <v>0</v>
      </c>
      <c r="L357" s="13">
        <f t="shared" si="69"/>
        <v>0</v>
      </c>
      <c r="M357" s="13">
        <f t="shared" si="69"/>
        <v>0</v>
      </c>
      <c r="N357" s="13">
        <f t="shared" si="69"/>
        <v>0</v>
      </c>
      <c r="O357" s="27">
        <v>3001.71</v>
      </c>
      <c r="P357" s="83">
        <f t="shared" si="64"/>
        <v>800.45600000000002</v>
      </c>
    </row>
    <row r="358" spans="1:16" s="3" customFormat="1" ht="15" hidden="1" customHeight="1" x14ac:dyDescent="0.25">
      <c r="A358" s="21"/>
      <c r="B358" s="26"/>
      <c r="C358" s="26"/>
      <c r="D358" s="21"/>
      <c r="E358" s="22"/>
      <c r="F358" s="23"/>
      <c r="G358" s="23"/>
      <c r="H358" s="23"/>
      <c r="I358" s="23"/>
      <c r="J358" s="23"/>
      <c r="K358" s="23"/>
      <c r="L358" s="23"/>
      <c r="M358" s="23"/>
      <c r="N358" s="23"/>
      <c r="O358" s="27">
        <v>3001.71</v>
      </c>
      <c r="P358" s="83">
        <f t="shared" si="64"/>
        <v>800.45600000000002</v>
      </c>
    </row>
    <row r="359" spans="1:16" ht="15" hidden="1" customHeight="1" x14ac:dyDescent="0.25">
      <c r="A359" s="57" t="s">
        <v>176</v>
      </c>
      <c r="B359" s="49"/>
      <c r="C359" s="49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27">
        <v>3001.71</v>
      </c>
      <c r="P359" s="83">
        <f t="shared" si="64"/>
        <v>800.45600000000002</v>
      </c>
    </row>
    <row r="360" spans="1:16" s="25" customFormat="1" ht="15" hidden="1" customHeight="1" x14ac:dyDescent="0.25">
      <c r="A360" s="33" t="s">
        <v>395</v>
      </c>
      <c r="B360" s="67" t="s">
        <v>9</v>
      </c>
      <c r="C360" s="67"/>
      <c r="D360" s="33" t="s">
        <v>10</v>
      </c>
      <c r="E360" s="34" t="s">
        <v>177</v>
      </c>
      <c r="F360" s="33">
        <f t="shared" ref="F360:N360" si="70">SUM(F361:F365)</f>
        <v>4</v>
      </c>
      <c r="G360" s="33"/>
      <c r="H360" s="33"/>
      <c r="I360" s="33"/>
      <c r="J360" s="33">
        <f t="shared" si="70"/>
        <v>0</v>
      </c>
      <c r="K360" s="33">
        <f t="shared" si="70"/>
        <v>0</v>
      </c>
      <c r="L360" s="33">
        <f t="shared" si="70"/>
        <v>0</v>
      </c>
      <c r="M360" s="33">
        <f t="shared" si="70"/>
        <v>0</v>
      </c>
      <c r="N360" s="33">
        <f t="shared" si="70"/>
        <v>0</v>
      </c>
      <c r="O360" s="27">
        <v>3001.71</v>
      </c>
      <c r="P360" s="83">
        <f t="shared" si="64"/>
        <v>800.45600000000002</v>
      </c>
    </row>
    <row r="361" spans="1:16" s="3" customFormat="1" ht="15" hidden="1" customHeight="1" x14ac:dyDescent="0.25">
      <c r="A361" s="19" t="s">
        <v>1</v>
      </c>
      <c r="B361" s="48" t="s">
        <v>197</v>
      </c>
      <c r="C361" s="49"/>
      <c r="D361" s="49"/>
      <c r="E361" s="50"/>
      <c r="F361" s="19"/>
      <c r="G361" s="19"/>
      <c r="H361" s="19"/>
      <c r="I361" s="19"/>
      <c r="J361" s="19"/>
      <c r="K361" s="19"/>
      <c r="L361" s="19"/>
      <c r="M361" s="19"/>
      <c r="N361" s="19"/>
      <c r="O361" s="27">
        <v>3001.71</v>
      </c>
      <c r="P361" s="83">
        <f t="shared" si="64"/>
        <v>800.45600000000002</v>
      </c>
    </row>
    <row r="362" spans="1:16" s="3" customFormat="1" ht="15" hidden="1" customHeight="1" x14ac:dyDescent="0.25">
      <c r="A362" s="18" t="s">
        <v>10</v>
      </c>
      <c r="B362" s="51" t="s">
        <v>285</v>
      </c>
      <c r="C362" s="52"/>
      <c r="D362" s="52"/>
      <c r="E362" s="5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3001.71</v>
      </c>
      <c r="P362" s="83">
        <f t="shared" si="64"/>
        <v>800.45600000000002</v>
      </c>
    </row>
    <row r="363" spans="1:16" s="3" customFormat="1" ht="15" hidden="1" customHeight="1" x14ac:dyDescent="0.25">
      <c r="A363" s="18" t="s">
        <v>10</v>
      </c>
      <c r="B363" s="51" t="s">
        <v>286</v>
      </c>
      <c r="C363" s="52"/>
      <c r="D363" s="52"/>
      <c r="E363" s="53"/>
      <c r="F363" s="19">
        <v>1</v>
      </c>
      <c r="G363" s="19"/>
      <c r="H363" s="19"/>
      <c r="I363" s="19"/>
      <c r="J363" s="19"/>
      <c r="K363" s="19"/>
      <c r="L363" s="19"/>
      <c r="M363" s="19"/>
      <c r="N363" s="19"/>
      <c r="O363" s="27">
        <v>3001.71</v>
      </c>
      <c r="P363" s="83">
        <f t="shared" si="64"/>
        <v>800.45600000000002</v>
      </c>
    </row>
    <row r="364" spans="1:16" s="3" customFormat="1" ht="15" hidden="1" customHeight="1" x14ac:dyDescent="0.25">
      <c r="A364" s="18" t="s">
        <v>10</v>
      </c>
      <c r="B364" s="51" t="s">
        <v>287</v>
      </c>
      <c r="C364" s="52"/>
      <c r="D364" s="52"/>
      <c r="E364" s="53"/>
      <c r="F364" s="19">
        <v>1</v>
      </c>
      <c r="G364" s="19"/>
      <c r="H364" s="19"/>
      <c r="I364" s="19"/>
      <c r="J364" s="19"/>
      <c r="K364" s="19"/>
      <c r="L364" s="19"/>
      <c r="M364" s="19"/>
      <c r="N364" s="19"/>
      <c r="O364" s="27">
        <v>3001.71</v>
      </c>
      <c r="P364" s="83">
        <f t="shared" si="64"/>
        <v>800.45600000000002</v>
      </c>
    </row>
    <row r="365" spans="1:16" s="3" customFormat="1" ht="15" hidden="1" customHeight="1" x14ac:dyDescent="0.25">
      <c r="A365" s="18" t="s">
        <v>10</v>
      </c>
      <c r="B365" s="51" t="s">
        <v>288</v>
      </c>
      <c r="C365" s="52"/>
      <c r="D365" s="52"/>
      <c r="E365" s="53"/>
      <c r="F365" s="19">
        <v>1</v>
      </c>
      <c r="G365" s="19"/>
      <c r="H365" s="19"/>
      <c r="I365" s="19"/>
      <c r="J365" s="19"/>
      <c r="K365" s="19"/>
      <c r="L365" s="19"/>
      <c r="M365" s="19"/>
      <c r="N365" s="19"/>
      <c r="O365" s="27">
        <v>3001.71</v>
      </c>
      <c r="P365" s="83">
        <f t="shared" si="64"/>
        <v>800.45600000000002</v>
      </c>
    </row>
    <row r="366" spans="1:16" ht="15" hidden="1" customHeight="1" x14ac:dyDescent="0.25">
      <c r="A366" s="11"/>
      <c r="B366" s="17"/>
      <c r="C366" s="17"/>
      <c r="D366" s="11"/>
      <c r="E366" s="12" t="s">
        <v>27</v>
      </c>
      <c r="F366" s="13">
        <f t="shared" ref="F366:N366" si="71">SUM(F360:F360)</f>
        <v>4</v>
      </c>
      <c r="G366" s="13"/>
      <c r="H366" s="13"/>
      <c r="I366" s="13"/>
      <c r="J366" s="13">
        <f t="shared" si="71"/>
        <v>0</v>
      </c>
      <c r="K366" s="13">
        <f t="shared" si="71"/>
        <v>0</v>
      </c>
      <c r="L366" s="13">
        <f t="shared" si="71"/>
        <v>0</v>
      </c>
      <c r="M366" s="13">
        <f t="shared" si="71"/>
        <v>0</v>
      </c>
      <c r="N366" s="13">
        <f t="shared" si="71"/>
        <v>0</v>
      </c>
      <c r="O366" s="27">
        <v>3001.71</v>
      </c>
      <c r="P366" s="83">
        <f t="shared" si="64"/>
        <v>800.45600000000002</v>
      </c>
    </row>
    <row r="367" spans="1:16" s="3" customFormat="1" ht="15" hidden="1" customHeight="1" x14ac:dyDescent="0.25">
      <c r="A367" s="21"/>
      <c r="B367" s="26"/>
      <c r="C367" s="26"/>
      <c r="D367" s="21"/>
      <c r="E367" s="22"/>
      <c r="F367" s="23"/>
      <c r="G367" s="23"/>
      <c r="H367" s="23"/>
      <c r="I367" s="23"/>
      <c r="J367" s="23"/>
      <c r="K367" s="23"/>
      <c r="L367" s="23"/>
      <c r="M367" s="23"/>
      <c r="N367" s="23"/>
      <c r="O367" s="27">
        <v>3001.71</v>
      </c>
      <c r="P367" s="83">
        <f t="shared" si="64"/>
        <v>800.45600000000002</v>
      </c>
    </row>
    <row r="368" spans="1:16" ht="15" hidden="1" customHeight="1" x14ac:dyDescent="0.25">
      <c r="A368" s="57" t="s">
        <v>178</v>
      </c>
      <c r="B368" s="49"/>
      <c r="C368" s="49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27">
        <v>3001.71</v>
      </c>
      <c r="P368" s="83">
        <f t="shared" si="64"/>
        <v>800.45600000000002</v>
      </c>
    </row>
    <row r="369" spans="1:16" s="25" customFormat="1" ht="15" hidden="1" customHeight="1" x14ac:dyDescent="0.25">
      <c r="A369" s="33" t="s">
        <v>396</v>
      </c>
      <c r="B369" s="67" t="s">
        <v>178</v>
      </c>
      <c r="C369" s="67"/>
      <c r="D369" s="33" t="s">
        <v>10</v>
      </c>
      <c r="E369" s="34" t="s">
        <v>179</v>
      </c>
      <c r="F369" s="33">
        <f>SUM(F370:F373)</f>
        <v>3</v>
      </c>
      <c r="G369" s="33"/>
      <c r="H369" s="33"/>
      <c r="I369" s="33"/>
      <c r="J369" s="33">
        <f t="shared" ref="J369:N369" si="72">SUM(J370:J373)</f>
        <v>0</v>
      </c>
      <c r="K369" s="33">
        <f t="shared" si="72"/>
        <v>0</v>
      </c>
      <c r="L369" s="33">
        <f t="shared" si="72"/>
        <v>0</v>
      </c>
      <c r="M369" s="33">
        <f t="shared" si="72"/>
        <v>0</v>
      </c>
      <c r="N369" s="33">
        <f t="shared" si="72"/>
        <v>0</v>
      </c>
      <c r="O369" s="27">
        <v>3001.71</v>
      </c>
      <c r="P369" s="83">
        <f t="shared" si="64"/>
        <v>800.45600000000002</v>
      </c>
    </row>
    <row r="370" spans="1:16" s="3" customFormat="1" ht="15" hidden="1" customHeight="1" x14ac:dyDescent="0.25">
      <c r="A370" s="19" t="s">
        <v>1</v>
      </c>
      <c r="B370" s="48" t="s">
        <v>197</v>
      </c>
      <c r="C370" s="49"/>
      <c r="D370" s="49"/>
      <c r="E370" s="50"/>
      <c r="F370" s="19"/>
      <c r="G370" s="19"/>
      <c r="H370" s="19"/>
      <c r="I370" s="19"/>
      <c r="J370" s="19"/>
      <c r="K370" s="19"/>
      <c r="L370" s="19"/>
      <c r="M370" s="19"/>
      <c r="N370" s="19"/>
      <c r="O370" s="27">
        <v>3001.71</v>
      </c>
      <c r="P370" s="83">
        <f t="shared" si="64"/>
        <v>800.45600000000002</v>
      </c>
    </row>
    <row r="371" spans="1:16" s="3" customFormat="1" ht="15" hidden="1" customHeight="1" x14ac:dyDescent="0.25">
      <c r="A371" s="18" t="s">
        <v>10</v>
      </c>
      <c r="B371" s="51" t="s">
        <v>433</v>
      </c>
      <c r="C371" s="52"/>
      <c r="D371" s="52"/>
      <c r="E371" s="53"/>
      <c r="F371" s="19">
        <v>1</v>
      </c>
      <c r="G371" s="19"/>
      <c r="H371" s="19"/>
      <c r="I371" s="19"/>
      <c r="J371" s="19"/>
      <c r="K371" s="19"/>
      <c r="L371" s="19"/>
      <c r="M371" s="19"/>
      <c r="N371" s="19"/>
      <c r="O371" s="27">
        <v>3001.71</v>
      </c>
      <c r="P371" s="83">
        <f t="shared" si="64"/>
        <v>800.45600000000002</v>
      </c>
    </row>
    <row r="372" spans="1:16" s="3" customFormat="1" ht="15" hidden="1" customHeight="1" x14ac:dyDescent="0.25">
      <c r="A372" s="18" t="s">
        <v>10</v>
      </c>
      <c r="B372" s="51" t="s">
        <v>434</v>
      </c>
      <c r="C372" s="52"/>
      <c r="D372" s="52"/>
      <c r="E372" s="53"/>
      <c r="F372" s="19">
        <v>1</v>
      </c>
      <c r="G372" s="19"/>
      <c r="H372" s="19"/>
      <c r="I372" s="19"/>
      <c r="J372" s="19"/>
      <c r="K372" s="19"/>
      <c r="L372" s="19"/>
      <c r="M372" s="19"/>
      <c r="N372" s="19"/>
      <c r="O372" s="27">
        <v>3001.71</v>
      </c>
      <c r="P372" s="83">
        <f t="shared" si="64"/>
        <v>800.45600000000002</v>
      </c>
    </row>
    <row r="373" spans="1:16" s="3" customFormat="1" ht="15" hidden="1" customHeight="1" x14ac:dyDescent="0.25">
      <c r="A373" s="18" t="s">
        <v>10</v>
      </c>
      <c r="B373" s="58" t="s">
        <v>435</v>
      </c>
      <c r="C373" s="59"/>
      <c r="D373" s="59"/>
      <c r="E373" s="60"/>
      <c r="F373" s="19">
        <v>1</v>
      </c>
      <c r="G373" s="19"/>
      <c r="H373" s="19"/>
      <c r="I373" s="19"/>
      <c r="J373" s="19"/>
      <c r="K373" s="19"/>
      <c r="L373" s="19"/>
      <c r="M373" s="19"/>
      <c r="N373" s="19"/>
      <c r="O373" s="27">
        <v>3001.71</v>
      </c>
      <c r="P373" s="83">
        <f t="shared" si="64"/>
        <v>800.45600000000002</v>
      </c>
    </row>
    <row r="374" spans="1:16" ht="15" hidden="1" customHeight="1" x14ac:dyDescent="0.25">
      <c r="A374" s="11"/>
      <c r="B374" s="17"/>
      <c r="C374" s="17"/>
      <c r="D374" s="11"/>
      <c r="E374" s="12" t="s">
        <v>27</v>
      </c>
      <c r="F374" s="13">
        <f>SUM(F369:F369)</f>
        <v>3</v>
      </c>
      <c r="G374" s="13"/>
      <c r="H374" s="13"/>
      <c r="I374" s="13"/>
      <c r="J374" s="13">
        <f t="shared" ref="J374:N374" si="73">SUM(J369:J369)</f>
        <v>0</v>
      </c>
      <c r="K374" s="13">
        <f t="shared" si="73"/>
        <v>0</v>
      </c>
      <c r="L374" s="13">
        <f t="shared" si="73"/>
        <v>0</v>
      </c>
      <c r="M374" s="13">
        <f t="shared" si="73"/>
        <v>0</v>
      </c>
      <c r="N374" s="13">
        <f t="shared" si="73"/>
        <v>0</v>
      </c>
      <c r="O374" s="27">
        <v>3001.71</v>
      </c>
      <c r="P374" s="83">
        <f t="shared" si="64"/>
        <v>800.45600000000002</v>
      </c>
    </row>
    <row r="375" spans="1:16" s="3" customFormat="1" ht="15" hidden="1" customHeight="1" x14ac:dyDescent="0.25">
      <c r="A375" s="21"/>
      <c r="B375" s="26"/>
      <c r="C375" s="26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27">
        <v>3001.71</v>
      </c>
      <c r="P375" s="83">
        <f t="shared" si="64"/>
        <v>800.45600000000002</v>
      </c>
    </row>
    <row r="376" spans="1:16" ht="15" hidden="1" customHeight="1" x14ac:dyDescent="0.25">
      <c r="A376" s="57" t="s">
        <v>180</v>
      </c>
      <c r="B376" s="49"/>
      <c r="C376" s="49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27">
        <v>3001.71</v>
      </c>
      <c r="P376" s="83">
        <f t="shared" si="64"/>
        <v>800.45600000000002</v>
      </c>
    </row>
    <row r="377" spans="1:16" ht="15" hidden="1" customHeight="1" x14ac:dyDescent="0.25">
      <c r="A377" s="8"/>
      <c r="B377" s="17" t="s">
        <v>9</v>
      </c>
      <c r="C377" s="17"/>
      <c r="D377" s="8" t="s">
        <v>10</v>
      </c>
      <c r="E377" s="7" t="s">
        <v>181</v>
      </c>
      <c r="F377" s="9" t="s">
        <v>12</v>
      </c>
      <c r="G377" s="9"/>
      <c r="H377" s="9"/>
      <c r="I377" s="9"/>
      <c r="J377" s="9" t="s">
        <v>12</v>
      </c>
      <c r="K377" s="9" t="s">
        <v>12</v>
      </c>
      <c r="L377" s="9" t="s">
        <v>12</v>
      </c>
      <c r="M377" s="9" t="s">
        <v>12</v>
      </c>
      <c r="N377" s="9" t="s">
        <v>12</v>
      </c>
      <c r="O377" s="27">
        <v>3001.71</v>
      </c>
      <c r="P377" s="83">
        <f t="shared" si="64"/>
        <v>800.45600000000002</v>
      </c>
    </row>
    <row r="378" spans="1:16" ht="15" hidden="1" customHeight="1" x14ac:dyDescent="0.25">
      <c r="A378" s="11"/>
      <c r="B378" s="17"/>
      <c r="C378" s="17"/>
      <c r="D378" s="11"/>
      <c r="E378" s="12" t="s">
        <v>27</v>
      </c>
      <c r="F378" s="13">
        <f>SUM(F377:F377)</f>
        <v>0</v>
      </c>
      <c r="G378" s="13"/>
      <c r="H378" s="13"/>
      <c r="I378" s="13"/>
      <c r="J378" s="13">
        <f t="shared" ref="J378:N378" si="74">SUM(J377:J377)</f>
        <v>0</v>
      </c>
      <c r="K378" s="13">
        <f t="shared" si="74"/>
        <v>0</v>
      </c>
      <c r="L378" s="13">
        <f t="shared" si="74"/>
        <v>0</v>
      </c>
      <c r="M378" s="13">
        <f t="shared" si="74"/>
        <v>0</v>
      </c>
      <c r="N378" s="13">
        <f t="shared" si="74"/>
        <v>0</v>
      </c>
      <c r="O378" s="27">
        <v>3001.71</v>
      </c>
      <c r="P378" s="83">
        <f t="shared" si="64"/>
        <v>800.45600000000002</v>
      </c>
    </row>
    <row r="379" spans="1:16" s="3" customFormat="1" ht="15" hidden="1" customHeight="1" x14ac:dyDescent="0.25">
      <c r="A379" s="21"/>
      <c r="B379" s="26"/>
      <c r="C379" s="26"/>
      <c r="D379" s="21"/>
      <c r="E379" s="22"/>
      <c r="F379" s="23"/>
      <c r="G379" s="23"/>
      <c r="H379" s="23"/>
      <c r="I379" s="23"/>
      <c r="J379" s="23"/>
      <c r="K379" s="23"/>
      <c r="L379" s="23"/>
      <c r="M379" s="23"/>
      <c r="N379" s="23"/>
      <c r="O379" s="27">
        <v>3001.71</v>
      </c>
      <c r="P379" s="83">
        <f t="shared" si="64"/>
        <v>800.45600000000002</v>
      </c>
    </row>
    <row r="380" spans="1:16" s="3" customFormat="1" ht="15" hidden="1" customHeight="1" x14ac:dyDescent="0.25">
      <c r="A380" s="57" t="s">
        <v>186</v>
      </c>
      <c r="B380" s="49"/>
      <c r="C380" s="49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27">
        <v>3001.71</v>
      </c>
      <c r="P380" s="83">
        <f t="shared" si="64"/>
        <v>800.45600000000002</v>
      </c>
    </row>
    <row r="381" spans="1:16" s="25" customFormat="1" ht="15" hidden="1" customHeight="1" x14ac:dyDescent="0.25">
      <c r="A381" s="33" t="s">
        <v>397</v>
      </c>
      <c r="B381" s="67" t="s">
        <v>189</v>
      </c>
      <c r="C381" s="67"/>
      <c r="D381" s="33" t="s">
        <v>10</v>
      </c>
      <c r="E381" s="34" t="s">
        <v>190</v>
      </c>
      <c r="F381" s="33">
        <f t="shared" ref="F381:N381" si="75">SUM(F382:F394)</f>
        <v>12</v>
      </c>
      <c r="G381" s="33"/>
      <c r="H381" s="33"/>
      <c r="I381" s="33"/>
      <c r="J381" s="33">
        <f t="shared" si="75"/>
        <v>0</v>
      </c>
      <c r="K381" s="33">
        <f t="shared" si="75"/>
        <v>0</v>
      </c>
      <c r="L381" s="33">
        <f t="shared" si="75"/>
        <v>0</v>
      </c>
      <c r="M381" s="33">
        <f t="shared" si="75"/>
        <v>0</v>
      </c>
      <c r="N381" s="33">
        <f t="shared" si="75"/>
        <v>0</v>
      </c>
      <c r="O381" s="27">
        <v>3001.71</v>
      </c>
      <c r="P381" s="83">
        <f t="shared" si="64"/>
        <v>800.45600000000002</v>
      </c>
    </row>
    <row r="382" spans="1:16" s="3" customFormat="1" ht="15" hidden="1" customHeight="1" x14ac:dyDescent="0.25">
      <c r="A382" s="19" t="s">
        <v>1</v>
      </c>
      <c r="B382" s="48" t="s">
        <v>197</v>
      </c>
      <c r="C382" s="49"/>
      <c r="D382" s="49"/>
      <c r="E382" s="50"/>
      <c r="F382" s="19"/>
      <c r="G382" s="19"/>
      <c r="H382" s="19"/>
      <c r="I382" s="19"/>
      <c r="J382" s="19"/>
      <c r="K382" s="19"/>
      <c r="L382" s="19"/>
      <c r="M382" s="19"/>
      <c r="N382" s="19"/>
      <c r="O382" s="27">
        <v>3001.71</v>
      </c>
      <c r="P382" s="83">
        <f t="shared" si="64"/>
        <v>800.45600000000002</v>
      </c>
    </row>
    <row r="383" spans="1:16" s="3" customFormat="1" ht="15" hidden="1" customHeight="1" x14ac:dyDescent="0.25">
      <c r="A383" s="18" t="s">
        <v>10</v>
      </c>
      <c r="B383" s="51" t="s">
        <v>314</v>
      </c>
      <c r="C383" s="52"/>
      <c r="D383" s="52"/>
      <c r="E383" s="5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3001.71</v>
      </c>
      <c r="P383" s="83">
        <f t="shared" si="64"/>
        <v>800.45600000000002</v>
      </c>
    </row>
    <row r="384" spans="1:16" s="3" customFormat="1" ht="15" hidden="1" customHeight="1" x14ac:dyDescent="0.25">
      <c r="A384" s="18" t="s">
        <v>10</v>
      </c>
      <c r="B384" s="51" t="s">
        <v>315</v>
      </c>
      <c r="C384" s="52"/>
      <c r="D384" s="52"/>
      <c r="E384" s="5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3001.71</v>
      </c>
      <c r="P384" s="83">
        <f t="shared" si="64"/>
        <v>800.45600000000002</v>
      </c>
    </row>
    <row r="385" spans="1:16" s="3" customFormat="1" ht="15" hidden="1" customHeight="1" x14ac:dyDescent="0.25">
      <c r="A385" s="18" t="s">
        <v>10</v>
      </c>
      <c r="B385" s="58" t="s">
        <v>321</v>
      </c>
      <c r="C385" s="59"/>
      <c r="D385" s="59"/>
      <c r="E385" s="60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3001.71</v>
      </c>
      <c r="P385" s="83">
        <f t="shared" si="64"/>
        <v>800.45600000000002</v>
      </c>
    </row>
    <row r="386" spans="1:16" s="3" customFormat="1" ht="15" hidden="1" customHeight="1" x14ac:dyDescent="0.25">
      <c r="A386" s="18" t="s">
        <v>10</v>
      </c>
      <c r="B386" s="51" t="s">
        <v>313</v>
      </c>
      <c r="C386" s="52"/>
      <c r="D386" s="52"/>
      <c r="E386" s="5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3001.71</v>
      </c>
      <c r="P386" s="83">
        <f t="shared" si="64"/>
        <v>800.45600000000002</v>
      </c>
    </row>
    <row r="387" spans="1:16" s="3" customFormat="1" ht="15" hidden="1" customHeight="1" x14ac:dyDescent="0.25">
      <c r="A387" s="18" t="s">
        <v>10</v>
      </c>
      <c r="B387" s="51" t="s">
        <v>318</v>
      </c>
      <c r="C387" s="52"/>
      <c r="D387" s="52"/>
      <c r="E387" s="5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3001.71</v>
      </c>
      <c r="P387" s="83">
        <f t="shared" si="64"/>
        <v>800.45600000000002</v>
      </c>
    </row>
    <row r="388" spans="1:16" s="3" customFormat="1" ht="15" hidden="1" customHeight="1" x14ac:dyDescent="0.25">
      <c r="A388" s="18" t="s">
        <v>10</v>
      </c>
      <c r="B388" s="51" t="s">
        <v>317</v>
      </c>
      <c r="C388" s="52"/>
      <c r="D388" s="52"/>
      <c r="E388" s="5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3001.71</v>
      </c>
      <c r="P388" s="83">
        <f t="shared" si="64"/>
        <v>800.45600000000002</v>
      </c>
    </row>
    <row r="389" spans="1:16" s="3" customFormat="1" ht="15" hidden="1" customHeight="1" x14ac:dyDescent="0.25">
      <c r="A389" s="18" t="s">
        <v>10</v>
      </c>
      <c r="B389" s="51" t="s">
        <v>319</v>
      </c>
      <c r="C389" s="52"/>
      <c r="D389" s="52"/>
      <c r="E389" s="5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3001.71</v>
      </c>
      <c r="P389" s="83">
        <f t="shared" si="64"/>
        <v>800.45600000000002</v>
      </c>
    </row>
    <row r="390" spans="1:16" s="3" customFormat="1" ht="15" hidden="1" customHeight="1" x14ac:dyDescent="0.25">
      <c r="A390" s="18" t="s">
        <v>10</v>
      </c>
      <c r="B390" s="51" t="s">
        <v>316</v>
      </c>
      <c r="C390" s="52"/>
      <c r="D390" s="52"/>
      <c r="E390" s="5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3001.71</v>
      </c>
      <c r="P390" s="83">
        <f t="shared" si="64"/>
        <v>800.45600000000002</v>
      </c>
    </row>
    <row r="391" spans="1:16" s="3" customFormat="1" ht="15" hidden="1" customHeight="1" x14ac:dyDescent="0.25">
      <c r="A391" s="18" t="s">
        <v>10</v>
      </c>
      <c r="B391" s="51" t="s">
        <v>472</v>
      </c>
      <c r="C391" s="52"/>
      <c r="D391" s="52"/>
      <c r="E391" s="5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3001.71</v>
      </c>
      <c r="P391" s="83">
        <f t="shared" si="64"/>
        <v>800.45600000000002</v>
      </c>
    </row>
    <row r="392" spans="1:16" s="3" customFormat="1" ht="15" hidden="1" customHeight="1" x14ac:dyDescent="0.25">
      <c r="A392" s="18" t="s">
        <v>10</v>
      </c>
      <c r="B392" s="51" t="s">
        <v>473</v>
      </c>
      <c r="C392" s="52"/>
      <c r="D392" s="52"/>
      <c r="E392" s="5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3001.71</v>
      </c>
      <c r="P392" s="83">
        <f t="shared" si="64"/>
        <v>800.45600000000002</v>
      </c>
    </row>
    <row r="393" spans="1:16" s="3" customFormat="1" ht="15" hidden="1" customHeight="1" x14ac:dyDescent="0.25">
      <c r="A393" s="18" t="s">
        <v>10</v>
      </c>
      <c r="B393" s="51" t="s">
        <v>474</v>
      </c>
      <c r="C393" s="52"/>
      <c r="D393" s="52"/>
      <c r="E393" s="5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3001.71</v>
      </c>
      <c r="P393" s="83">
        <f t="shared" si="64"/>
        <v>800.45600000000002</v>
      </c>
    </row>
    <row r="394" spans="1:16" s="3" customFormat="1" ht="15" hidden="1" customHeight="1" x14ac:dyDescent="0.25">
      <c r="A394" s="18" t="s">
        <v>10</v>
      </c>
      <c r="B394" s="51" t="s">
        <v>320</v>
      </c>
      <c r="C394" s="52"/>
      <c r="D394" s="52"/>
      <c r="E394" s="5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3001.71</v>
      </c>
      <c r="P394" s="83">
        <f t="shared" si="64"/>
        <v>800.45600000000002</v>
      </c>
    </row>
    <row r="395" spans="1:16" s="25" customFormat="1" ht="14.45" hidden="1" customHeight="1" x14ac:dyDescent="0.25">
      <c r="A395" s="33" t="s">
        <v>398</v>
      </c>
      <c r="B395" s="67" t="s">
        <v>464</v>
      </c>
      <c r="C395" s="67"/>
      <c r="D395" s="33" t="s">
        <v>10</v>
      </c>
      <c r="E395" s="34" t="s">
        <v>465</v>
      </c>
      <c r="F395" s="33">
        <f>SUM(F396:F398)</f>
        <v>2</v>
      </c>
      <c r="G395" s="33"/>
      <c r="H395" s="33"/>
      <c r="I395" s="33"/>
      <c r="J395" s="33">
        <f t="shared" ref="J395:N395" si="76">SUM(J396:J398)</f>
        <v>0</v>
      </c>
      <c r="K395" s="33">
        <f t="shared" si="76"/>
        <v>0</v>
      </c>
      <c r="L395" s="33">
        <f t="shared" si="76"/>
        <v>0</v>
      </c>
      <c r="M395" s="33">
        <f t="shared" si="76"/>
        <v>0</v>
      </c>
      <c r="N395" s="33">
        <f t="shared" si="76"/>
        <v>0</v>
      </c>
      <c r="O395" s="27">
        <v>3001.71</v>
      </c>
      <c r="P395" s="83">
        <f t="shared" si="64"/>
        <v>800.45600000000002</v>
      </c>
    </row>
    <row r="396" spans="1:16" s="3" customFormat="1" ht="15" hidden="1" customHeight="1" x14ac:dyDescent="0.25">
      <c r="A396" s="19" t="s">
        <v>1</v>
      </c>
      <c r="B396" s="48" t="s">
        <v>197</v>
      </c>
      <c r="C396" s="49"/>
      <c r="D396" s="49"/>
      <c r="E396" s="50"/>
      <c r="F396" s="19"/>
      <c r="G396" s="19"/>
      <c r="H396" s="19"/>
      <c r="I396" s="19"/>
      <c r="J396" s="19"/>
      <c r="K396" s="19"/>
      <c r="L396" s="19"/>
      <c r="M396" s="19"/>
      <c r="N396" s="19"/>
      <c r="O396" s="27">
        <v>3001.71</v>
      </c>
      <c r="P396" s="83">
        <f t="shared" si="64"/>
        <v>800.45600000000002</v>
      </c>
    </row>
    <row r="397" spans="1:16" s="3" customFormat="1" ht="15" hidden="1" customHeight="1" x14ac:dyDescent="0.25">
      <c r="A397" s="18" t="s">
        <v>10</v>
      </c>
      <c r="B397" s="51" t="s">
        <v>436</v>
      </c>
      <c r="C397" s="52"/>
      <c r="D397" s="52"/>
      <c r="E397" s="53"/>
      <c r="F397" s="19">
        <v>1</v>
      </c>
      <c r="G397" s="19"/>
      <c r="H397" s="19"/>
      <c r="I397" s="19"/>
      <c r="J397" s="19"/>
      <c r="K397" s="19"/>
      <c r="L397" s="19"/>
      <c r="M397" s="19"/>
      <c r="N397" s="19"/>
      <c r="O397" s="27">
        <v>3001.71</v>
      </c>
      <c r="P397" s="83">
        <f t="shared" si="64"/>
        <v>800.45600000000002</v>
      </c>
    </row>
    <row r="398" spans="1:16" s="3" customFormat="1" ht="15" hidden="1" customHeight="1" x14ac:dyDescent="0.25">
      <c r="A398" s="18" t="s">
        <v>10</v>
      </c>
      <c r="B398" s="51" t="s">
        <v>437</v>
      </c>
      <c r="C398" s="52"/>
      <c r="D398" s="52"/>
      <c r="E398" s="53"/>
      <c r="F398" s="19">
        <v>1</v>
      </c>
      <c r="G398" s="19"/>
      <c r="H398" s="19"/>
      <c r="I398" s="19"/>
      <c r="J398" s="19"/>
      <c r="K398" s="19"/>
      <c r="L398" s="19"/>
      <c r="M398" s="19"/>
      <c r="N398" s="19"/>
      <c r="O398" s="27">
        <v>3001.71</v>
      </c>
      <c r="P398" s="83">
        <f t="shared" si="64"/>
        <v>800.45600000000002</v>
      </c>
    </row>
    <row r="399" spans="1:16" s="38" customFormat="1" ht="14.45" hidden="1" customHeight="1" x14ac:dyDescent="0.25">
      <c r="A399" s="42" t="s">
        <v>466</v>
      </c>
      <c r="B399" s="68" t="s">
        <v>470</v>
      </c>
      <c r="C399" s="68"/>
      <c r="D399" s="42" t="s">
        <v>10</v>
      </c>
      <c r="E399" s="43" t="s">
        <v>467</v>
      </c>
      <c r="F399" s="42">
        <f t="shared" ref="F399:N399" si="77">SUM(F400:F401)</f>
        <v>1</v>
      </c>
      <c r="G399" s="42"/>
      <c r="H399" s="42"/>
      <c r="I399" s="42"/>
      <c r="J399" s="42">
        <f t="shared" si="77"/>
        <v>0</v>
      </c>
      <c r="K399" s="42">
        <f t="shared" si="77"/>
        <v>0</v>
      </c>
      <c r="L399" s="42">
        <f t="shared" si="77"/>
        <v>0</v>
      </c>
      <c r="M399" s="42">
        <f t="shared" si="77"/>
        <v>0</v>
      </c>
      <c r="N399" s="42">
        <f t="shared" si="77"/>
        <v>0</v>
      </c>
      <c r="O399" s="27">
        <v>3001.71</v>
      </c>
      <c r="P399" s="83">
        <f t="shared" si="64"/>
        <v>800.45600000000002</v>
      </c>
    </row>
    <row r="400" spans="1:16" s="3" customFormat="1" ht="15" hidden="1" customHeight="1" x14ac:dyDescent="0.25">
      <c r="A400" s="19" t="s">
        <v>1</v>
      </c>
      <c r="B400" s="48" t="s">
        <v>197</v>
      </c>
      <c r="C400" s="49"/>
      <c r="D400" s="49"/>
      <c r="E400" s="50"/>
      <c r="F400" s="19"/>
      <c r="G400" s="19"/>
      <c r="H400" s="19"/>
      <c r="I400" s="19"/>
      <c r="J400" s="19"/>
      <c r="K400" s="19"/>
      <c r="L400" s="19"/>
      <c r="M400" s="19"/>
      <c r="N400" s="19"/>
      <c r="O400" s="27">
        <v>3001.71</v>
      </c>
      <c r="P400" s="83">
        <f t="shared" si="64"/>
        <v>800.45600000000002</v>
      </c>
    </row>
    <row r="401" spans="1:16" s="32" customFormat="1" ht="15" hidden="1" customHeight="1" x14ac:dyDescent="0.25">
      <c r="A401" s="45" t="s">
        <v>10</v>
      </c>
      <c r="B401" s="54" t="s">
        <v>471</v>
      </c>
      <c r="C401" s="55"/>
      <c r="D401" s="55"/>
      <c r="E401" s="56"/>
      <c r="F401" s="46">
        <v>1</v>
      </c>
      <c r="G401" s="46"/>
      <c r="H401" s="46"/>
      <c r="I401" s="46"/>
      <c r="J401" s="46"/>
      <c r="K401" s="46"/>
      <c r="L401" s="46"/>
      <c r="M401" s="46"/>
      <c r="N401" s="46"/>
      <c r="O401" s="27">
        <v>3001.71</v>
      </c>
      <c r="P401" s="83">
        <f t="shared" si="64"/>
        <v>800.45600000000002</v>
      </c>
    </row>
    <row r="402" spans="1:16" s="32" customFormat="1" ht="14.45" hidden="1" customHeight="1" x14ac:dyDescent="0.25">
      <c r="A402" s="30"/>
      <c r="B402" s="69"/>
      <c r="C402" s="69"/>
      <c r="D402" s="30"/>
      <c r="E402" s="31" t="s">
        <v>27</v>
      </c>
      <c r="F402" s="13">
        <f>F399+F395+F381</f>
        <v>15</v>
      </c>
      <c r="G402" s="13"/>
      <c r="H402" s="13"/>
      <c r="I402" s="13"/>
      <c r="J402" s="13">
        <f>J399+J381</f>
        <v>0</v>
      </c>
      <c r="K402" s="13">
        <f>K399+K381</f>
        <v>0</v>
      </c>
      <c r="L402" s="13">
        <f>L399+L381</f>
        <v>0</v>
      </c>
      <c r="M402" s="13">
        <f>M399+M381</f>
        <v>0</v>
      </c>
      <c r="N402" s="13">
        <f>N399+N381</f>
        <v>0</v>
      </c>
      <c r="O402" s="27">
        <v>3001.71</v>
      </c>
      <c r="P402" s="83">
        <f t="shared" si="64"/>
        <v>800.45600000000002</v>
      </c>
    </row>
    <row r="403" spans="1:16" s="3" customFormat="1" ht="15" hidden="1" customHeight="1" x14ac:dyDescent="0.25">
      <c r="A403" s="21"/>
      <c r="B403" s="26"/>
      <c r="C403" s="26"/>
      <c r="D403" s="21"/>
      <c r="E403" s="22"/>
      <c r="F403" s="24"/>
      <c r="G403" s="24"/>
      <c r="H403" s="24"/>
      <c r="I403" s="24"/>
      <c r="J403" s="24"/>
      <c r="K403" s="24"/>
      <c r="L403" s="24"/>
      <c r="M403" s="24"/>
      <c r="N403" s="24"/>
      <c r="O403" s="27">
        <v>3001.71</v>
      </c>
      <c r="P403" s="83">
        <f t="shared" si="64"/>
        <v>800.45600000000002</v>
      </c>
    </row>
    <row r="404" spans="1:16" s="3" customFormat="1" ht="15" hidden="1" customHeight="1" x14ac:dyDescent="0.25">
      <c r="A404" s="57" t="s">
        <v>187</v>
      </c>
      <c r="B404" s="49"/>
      <c r="C404" s="49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27">
        <v>3001.71</v>
      </c>
      <c r="P404" s="83">
        <f t="shared" si="64"/>
        <v>800.45600000000002</v>
      </c>
    </row>
    <row r="405" spans="1:16" s="25" customFormat="1" ht="14.45" hidden="1" customHeight="1" x14ac:dyDescent="0.25">
      <c r="A405" s="33" t="s">
        <v>399</v>
      </c>
      <c r="B405" s="67" t="s">
        <v>188</v>
      </c>
      <c r="C405" s="67"/>
      <c r="D405" s="33" t="s">
        <v>10</v>
      </c>
      <c r="E405" s="34" t="s">
        <v>468</v>
      </c>
      <c r="F405" s="33">
        <f>SUM(F406:F407)</f>
        <v>1</v>
      </c>
      <c r="G405" s="33"/>
      <c r="H405" s="33"/>
      <c r="I405" s="33"/>
      <c r="J405" s="33">
        <f t="shared" ref="J405:N405" si="78">SUM(J406:J407)</f>
        <v>0</v>
      </c>
      <c r="K405" s="33">
        <f t="shared" si="78"/>
        <v>0</v>
      </c>
      <c r="L405" s="33">
        <f t="shared" si="78"/>
        <v>0</v>
      </c>
      <c r="M405" s="33">
        <f t="shared" si="78"/>
        <v>0</v>
      </c>
      <c r="N405" s="33">
        <f t="shared" si="78"/>
        <v>0</v>
      </c>
      <c r="O405" s="27">
        <v>3001.71</v>
      </c>
      <c r="P405" s="83">
        <f t="shared" si="64"/>
        <v>800.45600000000002</v>
      </c>
    </row>
    <row r="406" spans="1:16" s="3" customFormat="1" ht="15" hidden="1" customHeight="1" x14ac:dyDescent="0.25">
      <c r="A406" s="19" t="s">
        <v>1</v>
      </c>
      <c r="B406" s="48" t="s">
        <v>197</v>
      </c>
      <c r="C406" s="49"/>
      <c r="D406" s="49"/>
      <c r="E406" s="50"/>
      <c r="F406" s="19"/>
      <c r="G406" s="19"/>
      <c r="H406" s="19"/>
      <c r="I406" s="19"/>
      <c r="J406" s="19"/>
      <c r="K406" s="19"/>
      <c r="L406" s="19"/>
      <c r="M406" s="19"/>
      <c r="N406" s="19"/>
      <c r="O406" s="27">
        <v>3001.71</v>
      </c>
      <c r="P406" s="83">
        <f t="shared" si="64"/>
        <v>800.45600000000002</v>
      </c>
    </row>
    <row r="407" spans="1:16" s="3" customFormat="1" ht="15" hidden="1" customHeight="1" x14ac:dyDescent="0.25">
      <c r="A407" s="18" t="s">
        <v>10</v>
      </c>
      <c r="B407" s="51" t="s">
        <v>264</v>
      </c>
      <c r="C407" s="52"/>
      <c r="D407" s="52"/>
      <c r="E407" s="53"/>
      <c r="F407" s="19">
        <v>1</v>
      </c>
      <c r="G407" s="19"/>
      <c r="H407" s="19"/>
      <c r="I407" s="19"/>
      <c r="J407" s="19"/>
      <c r="K407" s="19"/>
      <c r="L407" s="19"/>
      <c r="M407" s="19"/>
      <c r="N407" s="19"/>
      <c r="O407" s="27">
        <v>3001.71</v>
      </c>
      <c r="P407" s="83">
        <f t="shared" ref="P407:P411" si="79">O407/30*8</f>
        <v>800.45600000000002</v>
      </c>
    </row>
    <row r="408" spans="1:16" s="3" customFormat="1" ht="15" hidden="1" customHeight="1" x14ac:dyDescent="0.25">
      <c r="A408" s="61" t="s">
        <v>27</v>
      </c>
      <c r="B408" s="49"/>
      <c r="C408" s="49"/>
      <c r="D408" s="62"/>
      <c r="E408" s="63"/>
      <c r="F408" s="13">
        <f>F405</f>
        <v>1</v>
      </c>
      <c r="G408" s="13"/>
      <c r="H408" s="13"/>
      <c r="I408" s="13"/>
      <c r="J408" s="13">
        <f t="shared" ref="J408:N408" si="80">J405</f>
        <v>0</v>
      </c>
      <c r="K408" s="13">
        <f t="shared" si="80"/>
        <v>0</v>
      </c>
      <c r="L408" s="13">
        <f t="shared" si="80"/>
        <v>0</v>
      </c>
      <c r="M408" s="13">
        <f t="shared" si="80"/>
        <v>0</v>
      </c>
      <c r="N408" s="13">
        <f t="shared" si="80"/>
        <v>0</v>
      </c>
      <c r="O408" s="27">
        <v>3001.71</v>
      </c>
      <c r="P408" s="83">
        <f t="shared" si="79"/>
        <v>800.45600000000002</v>
      </c>
    </row>
    <row r="409" spans="1:16" s="3" customFormat="1" ht="15" hidden="1" customHeight="1" x14ac:dyDescent="0.25">
      <c r="A409" s="51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27">
        <v>3001.71</v>
      </c>
      <c r="P409" s="83">
        <f t="shared" si="79"/>
        <v>800.45600000000002</v>
      </c>
    </row>
    <row r="410" spans="1:16" ht="15" hidden="1" customHeight="1" x14ac:dyDescent="0.25">
      <c r="A410" s="64" t="s">
        <v>182</v>
      </c>
      <c r="B410" s="49"/>
      <c r="C410" s="49"/>
      <c r="D410" s="65"/>
      <c r="E410" s="66"/>
      <c r="F410" s="2">
        <f>F408+F402+F374+F366+F357+F296+F283+F121+F106+F97+F83</f>
        <v>182</v>
      </c>
      <c r="G410" s="2"/>
      <c r="H410" s="2"/>
      <c r="I410" s="2"/>
      <c r="J410" s="2">
        <f ca="1">J408+J402+J374+J366+J357+J296+J283+J121+J97+J83</f>
        <v>0</v>
      </c>
      <c r="K410" s="2">
        <f ca="1">K408+K402+K374+K366+K357+K296+K283+K121+K97+K83</f>
        <v>0</v>
      </c>
      <c r="L410" s="2">
        <v>4</v>
      </c>
      <c r="M410" s="2">
        <f ca="1">M408+M402+M374+M366+M357+M296+M283+M121+M97+M83</f>
        <v>0</v>
      </c>
      <c r="N410" s="2">
        <v>0</v>
      </c>
      <c r="O410" s="27">
        <v>3001.71</v>
      </c>
      <c r="P410" s="83">
        <f t="shared" si="79"/>
        <v>800.45600000000002</v>
      </c>
    </row>
    <row r="411" spans="1:16" ht="5.25" hidden="1" customHeight="1" x14ac:dyDescent="0.25">
      <c r="B411" s="3"/>
      <c r="C411" s="3"/>
      <c r="F411" s="16">
        <f>F410+L410</f>
        <v>186</v>
      </c>
      <c r="G411" s="16"/>
      <c r="H411" s="16"/>
      <c r="I411" s="16"/>
      <c r="O411" s="27">
        <v>3001.71</v>
      </c>
      <c r="P411" s="83">
        <f t="shared" si="79"/>
        <v>800.45600000000002</v>
      </c>
    </row>
    <row r="412" spans="1:16" x14ac:dyDescent="0.25">
      <c r="A412" s="80" t="s">
        <v>443</v>
      </c>
      <c r="B412" s="80"/>
      <c r="C412" s="80"/>
      <c r="D412" s="80"/>
      <c r="E412" s="40" t="s">
        <v>444</v>
      </c>
      <c r="J412" s="1"/>
      <c r="K412" s="1"/>
      <c r="L412" s="1"/>
      <c r="M412" s="1"/>
      <c r="N412" s="1"/>
      <c r="O412" s="1"/>
    </row>
    <row r="413" spans="1:16" x14ac:dyDescent="0.25">
      <c r="A413" s="81" t="s">
        <v>421</v>
      </c>
      <c r="B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1:16" x14ac:dyDescent="0.25">
      <c r="A414" s="81"/>
      <c r="B414" s="81"/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</row>
    <row r="415" spans="1:16" x14ac:dyDescent="0.25">
      <c r="A415" s="81"/>
      <c r="B415" s="81"/>
      <c r="C415" s="81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</row>
    <row r="416" spans="1:16" x14ac:dyDescent="0.25">
      <c r="A416" s="81"/>
      <c r="B416" s="81"/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</row>
    <row r="417" spans="1:15" x14ac:dyDescent="0.25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</row>
    <row r="418" spans="1:15" x14ac:dyDescent="0.25">
      <c r="A418" s="79"/>
      <c r="B418" s="79"/>
      <c r="C418" s="79"/>
      <c r="D418" s="79"/>
    </row>
    <row r="419" spans="1:15" x14ac:dyDescent="0.25">
      <c r="A419" s="79"/>
      <c r="B419" s="79"/>
      <c r="C419" s="79"/>
      <c r="D419" s="79"/>
      <c r="E419" s="41" t="s">
        <v>445</v>
      </c>
    </row>
  </sheetData>
  <mergeCells count="196">
    <mergeCell ref="A419:D419"/>
    <mergeCell ref="A418:D418"/>
    <mergeCell ref="A412:D412"/>
    <mergeCell ref="A413:O413"/>
    <mergeCell ref="A414:O414"/>
    <mergeCell ref="A415:O415"/>
    <mergeCell ref="A416:O416"/>
    <mergeCell ref="B270:E270"/>
    <mergeCell ref="B273:E273"/>
    <mergeCell ref="B274:E274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A123:P123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A8:P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2019-07-03T14:40:57Z</dcterms:modified>
</cp:coreProperties>
</file>