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9" i="24" l="1"/>
  <c r="P280" i="24"/>
  <c r="P276" i="24" s="1"/>
  <c r="P281" i="24"/>
  <c r="P278" i="24"/>
  <c r="G276" i="24" l="1"/>
  <c r="H276" i="24"/>
  <c r="I276" i="24"/>
  <c r="J276" i="24"/>
  <c r="K276" i="24"/>
  <c r="L276" i="24"/>
  <c r="O276" i="24" l="1"/>
  <c r="N276" i="24"/>
  <c r="M276" i="24"/>
  <c r="F276" i="24"/>
  <c r="O401" i="24" l="1"/>
  <c r="O381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5" i="24"/>
  <c r="N395" i="24"/>
  <c r="M395" i="24"/>
  <c r="L395" i="24"/>
  <c r="K395" i="24"/>
  <c r="J395" i="24"/>
  <c r="F395" i="24"/>
  <c r="O48" i="24"/>
  <c r="O36" i="24" l="1"/>
  <c r="O35" i="24"/>
  <c r="O34" i="24"/>
  <c r="O28" i="24" l="1"/>
  <c r="O405" i="24" l="1"/>
  <c r="O408" i="24" s="1"/>
  <c r="N405" i="24"/>
  <c r="N408" i="24" s="1"/>
  <c r="M405" i="24"/>
  <c r="M408" i="24" s="1"/>
  <c r="L405" i="24"/>
  <c r="L408" i="24" s="1"/>
  <c r="K405" i="24"/>
  <c r="K408" i="24" s="1"/>
  <c r="J405" i="24"/>
  <c r="J408" i="24" s="1"/>
  <c r="F405" i="24"/>
  <c r="F408" i="24" s="1"/>
  <c r="O399" i="24"/>
  <c r="N399" i="24"/>
  <c r="M399" i="24"/>
  <c r="L399" i="24"/>
  <c r="K399" i="24"/>
  <c r="J399" i="24"/>
  <c r="F399" i="24"/>
  <c r="N381" i="24"/>
  <c r="M381" i="24"/>
  <c r="L381" i="24"/>
  <c r="K381" i="24"/>
  <c r="J381" i="24"/>
  <c r="F381" i="24"/>
  <c r="N378" i="24"/>
  <c r="M378" i="24"/>
  <c r="L378" i="24"/>
  <c r="K378" i="24"/>
  <c r="J378" i="24"/>
  <c r="F378" i="24"/>
  <c r="O369" i="24"/>
  <c r="O374" i="24" s="1"/>
  <c r="N369" i="24"/>
  <c r="N374" i="24" s="1"/>
  <c r="M369" i="24"/>
  <c r="M374" i="24" s="1"/>
  <c r="L369" i="24"/>
  <c r="L374" i="24" s="1"/>
  <c r="K369" i="24"/>
  <c r="K374" i="24" s="1"/>
  <c r="J369" i="24"/>
  <c r="J374" i="24" s="1"/>
  <c r="F369" i="24"/>
  <c r="F374" i="24" s="1"/>
  <c r="O360" i="24"/>
  <c r="O366" i="24" s="1"/>
  <c r="N360" i="24"/>
  <c r="N366" i="24" s="1"/>
  <c r="M360" i="24"/>
  <c r="M366" i="24" s="1"/>
  <c r="L360" i="24"/>
  <c r="L366" i="24" s="1"/>
  <c r="K360" i="24"/>
  <c r="K366" i="24" s="1"/>
  <c r="J360" i="24"/>
  <c r="J366" i="24" s="1"/>
  <c r="F360" i="24"/>
  <c r="F366" i="24" s="1"/>
  <c r="O354" i="24"/>
  <c r="N354" i="24"/>
  <c r="M354" i="24"/>
  <c r="L354" i="24"/>
  <c r="K354" i="24"/>
  <c r="J354" i="24"/>
  <c r="F354" i="24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4" i="24"/>
  <c r="N344" i="24"/>
  <c r="M344" i="24"/>
  <c r="L344" i="24"/>
  <c r="K344" i="24"/>
  <c r="J344" i="24"/>
  <c r="F344" i="24"/>
  <c r="O340" i="24"/>
  <c r="N340" i="24"/>
  <c r="M340" i="24"/>
  <c r="L340" i="24"/>
  <c r="K340" i="24"/>
  <c r="J340" i="24"/>
  <c r="F340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6" i="24"/>
  <c r="N326" i="24"/>
  <c r="M326" i="24"/>
  <c r="L326" i="24"/>
  <c r="K326" i="24"/>
  <c r="J326" i="24"/>
  <c r="F326" i="24"/>
  <c r="O323" i="24"/>
  <c r="N323" i="24"/>
  <c r="M323" i="24"/>
  <c r="L323" i="24"/>
  <c r="K323" i="24"/>
  <c r="J323" i="24"/>
  <c r="F323" i="24"/>
  <c r="O319" i="24"/>
  <c r="N319" i="24"/>
  <c r="M319" i="24"/>
  <c r="L319" i="24"/>
  <c r="K319" i="24"/>
  <c r="J319" i="24"/>
  <c r="F319" i="24"/>
  <c r="O314" i="24"/>
  <c r="N314" i="24"/>
  <c r="M314" i="24"/>
  <c r="L314" i="24"/>
  <c r="K314" i="24"/>
  <c r="J314" i="24"/>
  <c r="F314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86" i="24"/>
  <c r="O296" i="24" s="1"/>
  <c r="N286" i="24"/>
  <c r="N296" i="24" s="1"/>
  <c r="M286" i="24"/>
  <c r="M296" i="24" s="1"/>
  <c r="L286" i="24"/>
  <c r="L296" i="24" s="1"/>
  <c r="K286" i="24"/>
  <c r="K296" i="24" s="1"/>
  <c r="J286" i="24"/>
  <c r="J296" i="24" s="1"/>
  <c r="F286" i="24"/>
  <c r="F296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J254" i="24"/>
  <c r="J251" i="24" s="1"/>
  <c r="J246" i="24" s="1"/>
  <c r="F254" i="24"/>
  <c r="O251" i="24"/>
  <c r="K251" i="24"/>
  <c r="K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402" i="24"/>
  <c r="O402" i="24"/>
  <c r="K402" i="24"/>
  <c r="M402" i="24"/>
  <c r="F357" i="24"/>
  <c r="K357" i="24"/>
  <c r="M357" i="24"/>
  <c r="J357" i="24"/>
  <c r="L357" i="24"/>
  <c r="N357" i="24"/>
  <c r="J402" i="24"/>
  <c r="L402" i="24"/>
  <c r="N402" i="24"/>
  <c r="F283" i="24"/>
  <c r="J83" i="24"/>
  <c r="L83" i="24"/>
  <c r="N83" i="24"/>
  <c r="O121" i="24"/>
  <c r="K83" i="24"/>
  <c r="M83" i="24"/>
  <c r="F121" i="24"/>
  <c r="O357" i="24"/>
  <c r="O283" i="24"/>
  <c r="O410" i="24" l="1"/>
  <c r="F410" i="24"/>
  <c r="F411" i="24" s="1"/>
  <c r="J283" i="24" l="1"/>
  <c r="K283" i="24"/>
  <c r="M283" i="24"/>
  <c r="N283" i="24"/>
  <c r="M109" i="24" l="1"/>
  <c r="J109" i="24"/>
  <c r="L109" i="24"/>
  <c r="L121" i="24"/>
  <c r="L115" i="24"/>
  <c r="N109" i="24"/>
  <c r="M410" i="24"/>
  <c r="M121" i="24"/>
  <c r="M115" i="24"/>
  <c r="J115" i="24"/>
  <c r="J121" i="24"/>
  <c r="J410" i="24"/>
  <c r="J106" i="24"/>
  <c r="J100" i="24"/>
  <c r="K109" i="24"/>
  <c r="M106" i="24"/>
  <c r="M100" i="24"/>
  <c r="K115" i="24"/>
  <c r="K121" i="24"/>
  <c r="K410" i="24"/>
  <c r="N100" i="24"/>
  <c r="N106" i="24"/>
  <c r="N121" i="24"/>
  <c r="N115" i="24"/>
  <c r="L100" i="24"/>
  <c r="L106" i="24"/>
  <c r="K106" i="24"/>
  <c r="K100" i="24"/>
</calcChain>
</file>

<file path=xl/sharedStrings.xml><?xml version="1.0" encoding="utf-8"?>
<sst xmlns="http://schemas.openxmlformats.org/spreadsheetml/2006/main" count="1159" uniqueCount="499">
  <si>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</si>
  <si>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</si>
  <si>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</si>
  <si>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</si>
  <si>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</si>
  <si>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</si>
  <si>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</si>
  <si>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</si>
  <si>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</si>
  <si>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</si>
  <si>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</si>
  <si>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</si>
  <si>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</si>
  <si>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</si>
  <si>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</si>
  <si>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</si>
  <si>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</si>
  <si>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</si>
  <si>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</si>
  <si>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</si>
  <si>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</si>
  <si>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</si>
  <si>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</si>
  <si>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</si>
  <si>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</si>
  <si>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</si>
  <si>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</si>
  <si>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</si>
  <si>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</si>
  <si>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</si>
  <si>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</si>
  <si>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</si>
  <si>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</si>
  <si>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</si>
  <si>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</si>
  <si>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</si>
  <si>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</si>
  <si>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</si>
  <si>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</si>
  <si>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</si>
  <si>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</si>
  <si>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</si>
  <si>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</si>
  <si>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</si>
  <si>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</si>
  <si>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</si>
  <si>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</si>
  <si>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</si>
  <si>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</si>
  <si>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</si>
  <si>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</si>
  <si>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</si>
  <si>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</si>
  <si>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</si>
  <si>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</si>
  <si>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</si>
  <si>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</si>
  <si>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</si>
  <si>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</si>
  <si>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</si>
  <si>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</si>
  <si>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</si>
  <si>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</si>
  <si>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</si>
  <si>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</si>
  <si>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</si>
  <si>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</si>
  <si>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</si>
  <si>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</si>
  <si>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</si>
  <si>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</si>
  <si>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</si>
  <si>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</si>
  <si>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</si>
  <si>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</si>
  <si>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</si>
  <si>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</si>
  <si>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</si>
  <si>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</si>
  <si>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</si>
  <si>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</si>
  <si>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</si>
  <si>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</si>
  <si>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</si>
  <si>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</si>
  <si>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</si>
  <si>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</si>
  <si>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</si>
  <si>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</si>
  <si>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</si>
  <si>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</si>
  <si>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</si>
  <si>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</si>
  <si>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</si>
  <si>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</si>
  <si>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</si>
  <si>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</si>
  <si>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</si>
  <si>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</si>
  <si>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</si>
  <si>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</si>
  <si>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</si>
  <si>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</si>
  <si>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</si>
  <si>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</si>
  <si>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</si>
  <si>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</si>
  <si>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</si>
  <si>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</si>
  <si>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</si>
  <si>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</si>
  <si>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</si>
  <si>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</si>
  <si>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</si>
  <si>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</si>
  <si>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</si>
  <si>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</si>
  <si>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</si>
  <si>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</si>
  <si>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</si>
  <si>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</si>
  <si>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</si>
  <si>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</si>
  <si>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</si>
  <si>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</si>
  <si>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</si>
  <si>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</si>
  <si>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</si>
  <si>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</si>
  <si>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</si>
  <si>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</si>
  <si>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</si>
  <si>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</si>
  <si>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</si>
  <si>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</si>
  <si>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</si>
  <si>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</si>
  <si>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</si>
  <si>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</si>
  <si>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</si>
  <si>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</si>
  <si>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</si>
  <si>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</si>
  <si>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</si>
  <si>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</si>
  <si>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</si>
  <si>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</si>
  <si>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</si>
  <si>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</si>
  <si>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</si>
  <si>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</si>
  <si>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</si>
  <si>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</si>
  <si>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</si>
  <si>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</si>
  <si>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</si>
  <si>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</si>
  <si>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</si>
  <si>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</si>
  <si>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</si>
  <si>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</si>
  <si>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</si>
  <si>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</si>
  <si>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</si>
  <si>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</si>
  <si>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</si>
  <si>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</si>
  <si>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</si>
  <si>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</si>
  <si>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</si>
  <si>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</si>
  <si>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</si>
  <si>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</si>
  <si>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</si>
  <si>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</si>
  <si>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</si>
  <si>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</si>
  <si>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</si>
  <si>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</si>
  <si>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</si>
  <si>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</si>
  <si>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</si>
  <si>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</si>
  <si>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</si>
  <si>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</si>
  <si>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</si>
  <si>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</si>
  <si>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</si>
  <si>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</si>
  <si>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</si>
  <si>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</si>
  <si>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</si>
  <si>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</si>
  <si>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</si>
  <si>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</si>
  <si>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</si>
  <si>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</si>
  <si>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</si>
  <si>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</si>
  <si>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</si>
  <si>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</si>
  <si>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</si>
  <si>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</si>
  <si>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</si>
  <si>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</si>
  <si>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</si>
  <si>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</si>
  <si>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</si>
  <si>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</si>
  <si>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</si>
  <si>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</si>
  <si>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</si>
  <si>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</si>
  <si>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</si>
  <si>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</si>
  <si>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</si>
  <si>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</si>
  <si>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</si>
  <si>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</si>
  <si>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</si>
  <si>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</si>
  <si>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</si>
  <si>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</si>
  <si>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</si>
  <si>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</si>
  <si>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</si>
  <si>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</si>
  <si>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</si>
  <si>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</si>
  <si>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</si>
  <si>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</si>
  <si>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</si>
  <si>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</si>
  <si>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</si>
  <si>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</si>
  <si>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</si>
  <si>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</si>
  <si>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</si>
  <si>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</si>
  <si>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</si>
  <si>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</si>
  <si>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</si>
  <si>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</si>
  <si>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</si>
  <si>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</si>
  <si>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</si>
  <si>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</si>
  <si>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</si>
  <si>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</si>
  <si>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</si>
  <si>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</si>
  <si>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</si>
  <si>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</si>
  <si>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</si>
  <si>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</si>
  <si>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</si>
  <si>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</si>
  <si>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</si>
  <si>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</si>
  <si>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</si>
  <si>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</si>
  <si>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</si>
  <si>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</si>
  <si>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</si>
  <si>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</si>
  <si>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</si>
  <si>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</si>
  <si>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</si>
  <si>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</si>
  <si>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</si>
  <si>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</si>
  <si>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</si>
  <si>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</si>
  <si>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</si>
  <si>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</si>
  <si>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</si>
  <si>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</si>
  <si>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</si>
  <si>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</si>
  <si>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</si>
  <si>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</si>
  <si>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</si>
  <si>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</si>
  <si>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</si>
  <si>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</si>
  <si>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</si>
  <si>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</si>
  <si>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</si>
  <si>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</si>
  <si>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</si>
  <si>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</si>
  <si>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</si>
  <si>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</si>
  <si>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</si>
  <si>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</si>
  <si>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</si>
  <si>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</si>
  <si>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</si>
  <si>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</si>
  <si>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</si>
  <si>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</si>
  <si>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</si>
  <si>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</si>
  <si>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</si>
  <si>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</si>
  <si>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</si>
  <si>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</si>
  <si>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</si>
  <si>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</si>
  <si>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</si>
  <si>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</si>
  <si>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</si>
  <si>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</si>
  <si>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</si>
  <si>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</si>
  <si>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</si>
  <si>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</si>
  <si>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</si>
  <si>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</si>
  <si>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</si>
  <si>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</si>
  <si>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</si>
  <si>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</si>
  <si>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</si>
  <si>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</si>
  <si>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</si>
  <si>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</si>
  <si>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</si>
  <si>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</si>
  <si>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</si>
  <si>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</si>
  <si>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</si>
  <si>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</si>
  <si>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</si>
  <si>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</si>
  <si>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</si>
  <si>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</si>
  <si>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</si>
  <si>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</si>
  <si>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</si>
  <si>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</si>
  <si>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</si>
  <si>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</si>
  <si>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</si>
  <si>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</si>
  <si>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</si>
  <si>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</si>
  <si>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</si>
  <si>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</si>
  <si>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</si>
  <si>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</si>
  <si>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</si>
  <si>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</si>
  <si>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</si>
  <si>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</si>
  <si>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</si>
  <si>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</si>
  <si>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</si>
  <si>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</si>
  <si>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</si>
  <si>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</si>
  <si>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</si>
  <si>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</si>
  <si>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</si>
  <si>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</si>
  <si>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</si>
  <si>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</si>
  <si>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</si>
  <si>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</si>
  <si>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</si>
  <si>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</si>
  <si>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</si>
  <si>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</si>
  <si>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</si>
  <si>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</si>
  <si>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</si>
  <si>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</si>
  <si>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</si>
  <si>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</si>
  <si>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</si>
  <si>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</si>
  <si>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</si>
  <si>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</si>
  <si>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</si>
  <si>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</si>
  <si>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</si>
  <si>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</si>
  <si>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</si>
  <si>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</si>
  <si>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</si>
  <si>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</si>
  <si>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</si>
  <si>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</si>
  <si>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</si>
  <si>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</si>
  <si>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</si>
  <si>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</si>
  <si>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</si>
  <si>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</si>
  <si>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</si>
  <si>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</si>
  <si>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</si>
  <si>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</si>
  <si>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</si>
  <si>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</si>
  <si>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</si>
  <si>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</si>
  <si>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</si>
  <si>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</si>
  <si>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</si>
  <si>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</si>
  <si>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</si>
  <si>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</si>
  <si>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</si>
  <si>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</si>
  <si>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</si>
  <si>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</si>
  <si>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</si>
  <si>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</si>
  <si>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</si>
  <si>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</si>
  <si>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</si>
  <si>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</si>
  <si>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</si>
  <si>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</si>
  <si>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</si>
  <si>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</si>
  <si>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</si>
  <si>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</si>
  <si>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</si>
  <si>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</si>
  <si>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</si>
  <si>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</si>
  <si>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</si>
  <si>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</si>
  <si>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</si>
  <si>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</si>
  <si>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</si>
  <si>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</si>
  <si>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</si>
  <si>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</si>
  <si>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</si>
  <si>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</si>
  <si>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</si>
  <si>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</si>
  <si>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</si>
  <si>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</si>
  <si>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</si>
  <si>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</si>
  <si>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</si>
  <si>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</si>
  <si>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</si>
  <si>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</si>
  <si>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</si>
  <si>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</si>
  <si>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</si>
  <si>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</si>
  <si>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</si>
  <si>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</si>
  <si>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</si>
  <si>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</si>
  <si>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</si>
  <si>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</si>
  <si>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</si>
  <si>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</si>
  <si>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</si>
  <si>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</si>
  <si>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</si>
  <si>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</si>
  <si>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</si>
  <si>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</si>
  <si>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</si>
  <si>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</si>
  <si>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</si>
  <si>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</si>
  <si>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</si>
  <si>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</si>
  <si>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</si>
  <si>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</si>
  <si>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</si>
  <si>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Estação do Metrô 112 Sul</t>
  </si>
  <si>
    <t>Jose Willamy Braz de Souza</t>
  </si>
  <si>
    <t>Postos Serventes 44h (FN)</t>
  </si>
  <si>
    <t>Postos Serventes 44h (GF)</t>
  </si>
  <si>
    <t>Postos Serventes 44h (FNExterno)</t>
  </si>
  <si>
    <t>Postos Serventes 44h (GFExterno)</t>
  </si>
  <si>
    <t>SEDESTMIDH</t>
  </si>
  <si>
    <t>REAL JG SERVIÇOS GERAIS EIRELI</t>
  </si>
  <si>
    <t>Maria Edilene B Silva</t>
  </si>
  <si>
    <t>Simone Teixeira de Sousa</t>
  </si>
  <si>
    <t>Ludmila Bras da Silva</t>
  </si>
  <si>
    <t>CPF</t>
  </si>
  <si>
    <t>712.159.641-53</t>
  </si>
  <si>
    <t>019.690.311-40</t>
  </si>
  <si>
    <t>015.143.011-05</t>
  </si>
  <si>
    <t>844.699.191-87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</si>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</sst>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9"/>
  <sheetViews>
    <sheetView tabSelected="1" view="pageBreakPreview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5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20.2851562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497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491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498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496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49</v>
      </c>
      <c r="B276" s="38" t="s">
        <v>486</v>
      </c>
      <c r="C276" s="38"/>
      <c r="D276" s="37" t="s">
        <v>10</v>
      </c>
      <c r="E276" s="38" t="s">
        <v>480</v>
      </c>
      <c r="F276" s="37">
        <f t="shared" ref="F276:P276" si="47">SUM(F277:F281)</f>
        <v>0</v>
      </c>
      <c r="G276" s="37">
        <f t="shared" si="47"/>
        <v>0</v>
      </c>
      <c r="H276" s="37">
        <f t="shared" si="47"/>
        <v>4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si="47"/>
        <v>0</v>
      </c>
      <c r="O276" s="39">
        <f t="shared" si="47"/>
        <v>15740.24</v>
      </c>
      <c r="P276" s="39">
        <f t="shared" si="47"/>
        <v>4197.3973333333333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13</v>
      </c>
      <c r="B278" s="29" t="s">
        <v>489</v>
      </c>
      <c r="C278" s="56" t="s">
        <v>492</v>
      </c>
      <c r="D278" s="29"/>
      <c r="E278" s="29"/>
      <c r="F278" s="19"/>
      <c r="G278" s="19"/>
      <c r="H278" s="19">
        <v>1</v>
      </c>
      <c r="I278" s="19"/>
      <c r="J278" s="18"/>
      <c r="K278" s="18"/>
      <c r="L278" s="18"/>
      <c r="M278" s="18"/>
      <c r="N278" s="18"/>
      <c r="O278" s="28">
        <v>3935.06</v>
      </c>
      <c r="P278" s="105">
        <f>O278/30*8</f>
        <v>1049.3493333333333</v>
      </c>
    </row>
    <row r="279" spans="1:16" s="3" customFormat="1" x14ac:dyDescent="0.25">
      <c r="A279" s="18" t="s">
        <v>13</v>
      </c>
      <c r="B279" s="29" t="s">
        <v>490</v>
      </c>
      <c r="C279" s="56" t="s">
        <v>493</v>
      </c>
      <c r="D279" s="29"/>
      <c r="E279" s="29"/>
      <c r="F279" s="19"/>
      <c r="G279" s="19"/>
      <c r="H279" s="19">
        <v>1</v>
      </c>
      <c r="I279" s="19"/>
      <c r="J279" s="18"/>
      <c r="K279" s="18"/>
      <c r="L279" s="18"/>
      <c r="M279" s="18"/>
      <c r="N279" s="18"/>
      <c r="O279" s="28">
        <v>3935.06</v>
      </c>
      <c r="P279" s="105">
        <f t="shared" ref="P279:P281" si="48">O279/30*8</f>
        <v>1049.3493333333333</v>
      </c>
    </row>
    <row r="280" spans="1:16" s="3" customFormat="1" x14ac:dyDescent="0.25">
      <c r="A280" s="18" t="s">
        <v>13</v>
      </c>
      <c r="B280" s="29" t="s">
        <v>481</v>
      </c>
      <c r="C280" s="56" t="s">
        <v>494</v>
      </c>
      <c r="D280" s="29"/>
      <c r="E280" s="29"/>
      <c r="F280" s="19"/>
      <c r="G280" s="19"/>
      <c r="H280" s="19">
        <v>1</v>
      </c>
      <c r="I280" s="19"/>
      <c r="J280" s="19"/>
      <c r="K280" s="19"/>
      <c r="L280" s="19"/>
      <c r="M280" s="19"/>
      <c r="N280" s="19"/>
      <c r="O280" s="28">
        <v>3935.06</v>
      </c>
      <c r="P280" s="105">
        <f t="shared" si="48"/>
        <v>1049.3493333333333</v>
      </c>
    </row>
    <row r="281" spans="1:16" s="3" customFormat="1" x14ac:dyDescent="0.25">
      <c r="A281" s="18" t="s">
        <v>13</v>
      </c>
      <c r="B281" s="29" t="s">
        <v>488</v>
      </c>
      <c r="C281" s="56" t="s">
        <v>495</v>
      </c>
      <c r="D281" s="29"/>
      <c r="E281" s="29"/>
      <c r="F281" s="19"/>
      <c r="G281" s="19"/>
      <c r="H281" s="19">
        <v>1</v>
      </c>
      <c r="I281" s="19"/>
      <c r="J281" s="19"/>
      <c r="K281" s="19"/>
      <c r="L281" s="19"/>
      <c r="M281" s="19"/>
      <c r="N281" s="19"/>
      <c r="O281" s="28">
        <v>3935.06</v>
      </c>
      <c r="P281" s="105">
        <f t="shared" si="48"/>
        <v>1049.3493333333333</v>
      </c>
    </row>
    <row r="282" spans="1:16" s="3" customFormat="1" hidden="1" x14ac:dyDescent="0.25">
      <c r="A282" s="87"/>
      <c r="B282" s="88" t="s">
        <v>135</v>
      </c>
      <c r="C282" s="88"/>
      <c r="D282" s="87" t="s">
        <v>10</v>
      </c>
      <c r="E282" s="88" t="s">
        <v>136</v>
      </c>
      <c r="F282" s="89"/>
      <c r="G282" s="89"/>
      <c r="H282" s="89"/>
      <c r="I282" s="89"/>
      <c r="J282" s="89" t="s">
        <v>12</v>
      </c>
      <c r="K282" s="89" t="s">
        <v>12</v>
      </c>
      <c r="L282" s="89" t="s">
        <v>12</v>
      </c>
      <c r="M282" s="89" t="s">
        <v>12</v>
      </c>
      <c r="N282" s="89" t="s">
        <v>12</v>
      </c>
      <c r="O282" s="90"/>
    </row>
    <row r="283" spans="1:16" hidden="1" x14ac:dyDescent="0.25">
      <c r="A283" s="11"/>
      <c r="B283" s="10"/>
      <c r="C283" s="10"/>
      <c r="D283" s="11"/>
      <c r="E283" s="12" t="s">
        <v>27</v>
      </c>
      <c r="F283" s="13">
        <f>F276+F272+F268+F264+F254+F251+F246+F239+F232+F228+F223+F217+F210+F207+F185+F168+F164+F161+F137+F130+F124</f>
        <v>74</v>
      </c>
      <c r="G283" s="13"/>
      <c r="H283" s="13"/>
      <c r="I283" s="13"/>
      <c r="J283" s="13">
        <f>J276+J272+J268+J264+J254+J251+J246+J239+J232+J228+J223+J217+J210+J207+J185+J168+J161+J137+J130+J124</f>
        <v>0</v>
      </c>
      <c r="K283" s="13">
        <f>K276+K272+K268+K264+K254+K251+K246+K239+K232+K228+K223+K217+K210+K207+K185+K168+K161+K137+K130+K124</f>
        <v>0</v>
      </c>
      <c r="L283" s="13">
        <v>3</v>
      </c>
      <c r="M283" s="13">
        <f>M276+M272+M268+M264+M254+M251+M246+M239+M232+M228+M223+M217+M210+M207+M185+M168+M161+M137+M130+M124</f>
        <v>0</v>
      </c>
      <c r="N283" s="13">
        <f>N276+N272+N268+N264+N254+N251+N246+N239+N232+N228+N223+N217+N210+N207+N185+N168+N161+N137+N130+N124</f>
        <v>0</v>
      </c>
      <c r="O283" s="30">
        <f>O276+O272+O268+O264+O254+O251+O246+O239+O232+O228+O223+O217+O210+O207+O185+O168+O161+O137+O130+O124</f>
        <v>218474.81999999995</v>
      </c>
    </row>
    <row r="284" spans="1:16" s="3" customFormat="1" hidden="1" x14ac:dyDescent="0.25">
      <c r="A284" s="21"/>
      <c r="B284" s="27"/>
      <c r="C284" s="27"/>
      <c r="D284" s="21"/>
      <c r="E284" s="22"/>
      <c r="F284" s="23"/>
      <c r="G284" s="23"/>
      <c r="H284" s="23"/>
      <c r="I284" s="23"/>
      <c r="J284" s="23"/>
      <c r="K284" s="23"/>
      <c r="L284" s="23"/>
      <c r="M284" s="23"/>
      <c r="N284" s="23"/>
      <c r="O284" s="31"/>
    </row>
    <row r="285" spans="1:16" hidden="1" x14ac:dyDescent="0.25">
      <c r="A285" s="79" t="s">
        <v>137</v>
      </c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80"/>
    </row>
    <row r="286" spans="1:16" s="26" customFormat="1" hidden="1" x14ac:dyDescent="0.25">
      <c r="A286" s="37" t="s">
        <v>394</v>
      </c>
      <c r="B286" s="38" t="s">
        <v>9</v>
      </c>
      <c r="C286" s="38"/>
      <c r="D286" s="37" t="s">
        <v>10</v>
      </c>
      <c r="E286" s="38" t="s">
        <v>419</v>
      </c>
      <c r="F286" s="37">
        <f>SUM(F287:F295)</f>
        <v>8</v>
      </c>
      <c r="G286" s="37"/>
      <c r="H286" s="37"/>
      <c r="I286" s="37"/>
      <c r="J286" s="37">
        <f t="shared" ref="J286:O286" si="49">SUM(J287:J295)</f>
        <v>0</v>
      </c>
      <c r="K286" s="37">
        <f t="shared" si="49"/>
        <v>0</v>
      </c>
      <c r="L286" s="37">
        <f t="shared" si="49"/>
        <v>0</v>
      </c>
      <c r="M286" s="37">
        <f t="shared" si="49"/>
        <v>0</v>
      </c>
      <c r="N286" s="37">
        <f t="shared" si="49"/>
        <v>0</v>
      </c>
      <c r="O286" s="39">
        <f t="shared" si="49"/>
        <v>20804.72</v>
      </c>
    </row>
    <row r="287" spans="1:16" s="3" customFormat="1" hidden="1" x14ac:dyDescent="0.25">
      <c r="A287" s="19" t="s">
        <v>1</v>
      </c>
      <c r="B287" s="59" t="s">
        <v>197</v>
      </c>
      <c r="C287" s="60"/>
      <c r="D287" s="60"/>
      <c r="E287" s="61"/>
      <c r="F287" s="19"/>
      <c r="G287" s="19"/>
      <c r="H287" s="19"/>
      <c r="I287" s="19"/>
      <c r="J287" s="19"/>
      <c r="K287" s="19"/>
      <c r="L287" s="19"/>
      <c r="M287" s="19"/>
      <c r="N287" s="19"/>
      <c r="O287" s="20"/>
    </row>
    <row r="288" spans="1:16" s="3" customFormat="1" hidden="1" x14ac:dyDescent="0.25">
      <c r="A288" s="18" t="s">
        <v>10</v>
      </c>
      <c r="B288" s="62" t="s">
        <v>303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300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297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2" t="s">
        <v>298</v>
      </c>
      <c r="C291" s="63"/>
      <c r="D291" s="63"/>
      <c r="E291" s="6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2" t="s">
        <v>301</v>
      </c>
      <c r="C292" s="63"/>
      <c r="D292" s="63"/>
      <c r="E292" s="6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s="3" customFormat="1" hidden="1" x14ac:dyDescent="0.25">
      <c r="A293" s="18" t="s">
        <v>10</v>
      </c>
      <c r="B293" s="62" t="s">
        <v>299</v>
      </c>
      <c r="C293" s="63"/>
      <c r="D293" s="63"/>
      <c r="E293" s="64"/>
      <c r="F293" s="19">
        <v>1</v>
      </c>
      <c r="G293" s="19"/>
      <c r="H293" s="19"/>
      <c r="I293" s="19"/>
      <c r="J293" s="19"/>
      <c r="K293" s="19"/>
      <c r="L293" s="19"/>
      <c r="M293" s="19"/>
      <c r="N293" s="19"/>
      <c r="O293" s="28">
        <v>2600.59</v>
      </c>
    </row>
    <row r="294" spans="1:15" s="3" customFormat="1" hidden="1" x14ac:dyDescent="0.25">
      <c r="A294" s="18" t="s">
        <v>10</v>
      </c>
      <c r="B294" s="76" t="s">
        <v>302</v>
      </c>
      <c r="C294" s="77"/>
      <c r="D294" s="77"/>
      <c r="E294" s="78"/>
      <c r="F294" s="19">
        <v>1</v>
      </c>
      <c r="G294" s="19"/>
      <c r="H294" s="19"/>
      <c r="I294" s="19"/>
      <c r="J294" s="19"/>
      <c r="K294" s="19"/>
      <c r="L294" s="19"/>
      <c r="M294" s="19"/>
      <c r="N294" s="19"/>
      <c r="O294" s="28">
        <v>2600.59</v>
      </c>
    </row>
    <row r="295" spans="1:15" s="3" customFormat="1" hidden="1" x14ac:dyDescent="0.25">
      <c r="A295" s="18" t="s">
        <v>10</v>
      </c>
      <c r="B295" s="76" t="s">
        <v>479</v>
      </c>
      <c r="C295" s="77"/>
      <c r="D295" s="77"/>
      <c r="E295" s="78"/>
      <c r="F295" s="19">
        <v>1</v>
      </c>
      <c r="G295" s="19"/>
      <c r="H295" s="19"/>
      <c r="I295" s="19"/>
      <c r="J295" s="19"/>
      <c r="K295" s="19"/>
      <c r="L295" s="19"/>
      <c r="M295" s="19"/>
      <c r="N295" s="19"/>
      <c r="O295" s="28">
        <v>2600.59</v>
      </c>
    </row>
    <row r="296" spans="1:15" hidden="1" x14ac:dyDescent="0.25">
      <c r="A296" s="11"/>
      <c r="B296" s="10"/>
      <c r="C296" s="10"/>
      <c r="D296" s="11"/>
      <c r="E296" s="12" t="s">
        <v>27</v>
      </c>
      <c r="F296" s="13">
        <f>F286</f>
        <v>8</v>
      </c>
      <c r="G296" s="13"/>
      <c r="H296" s="13"/>
      <c r="I296" s="13"/>
      <c r="J296" s="13">
        <f t="shared" ref="J296:O296" si="50">J286</f>
        <v>0</v>
      </c>
      <c r="K296" s="13">
        <f t="shared" si="50"/>
        <v>0</v>
      </c>
      <c r="L296" s="13">
        <f t="shared" si="50"/>
        <v>0</v>
      </c>
      <c r="M296" s="13">
        <f t="shared" si="50"/>
        <v>0</v>
      </c>
      <c r="N296" s="13">
        <f t="shared" si="50"/>
        <v>0</v>
      </c>
      <c r="O296" s="15">
        <f t="shared" si="50"/>
        <v>20804.72</v>
      </c>
    </row>
    <row r="297" spans="1:15" s="3" customFormat="1" hidden="1" x14ac:dyDescent="0.25">
      <c r="A297" s="21"/>
      <c r="B297" s="27"/>
      <c r="C297" s="27"/>
      <c r="D297" s="21"/>
      <c r="E297" s="22"/>
      <c r="F297" s="23"/>
      <c r="G297" s="23"/>
      <c r="H297" s="23"/>
      <c r="I297" s="23"/>
      <c r="J297" s="23"/>
      <c r="K297" s="23"/>
      <c r="L297" s="23"/>
      <c r="M297" s="23"/>
      <c r="N297" s="23"/>
      <c r="O297" s="25"/>
    </row>
    <row r="298" spans="1:15" hidden="1" x14ac:dyDescent="0.25">
      <c r="A298" s="79" t="s">
        <v>138</v>
      </c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9"/>
      <c r="M298" s="79"/>
      <c r="N298" s="79"/>
      <c r="O298" s="80"/>
    </row>
    <row r="299" spans="1:15" s="3" customFormat="1" hidden="1" x14ac:dyDescent="0.25">
      <c r="A299" s="37" t="s">
        <v>400</v>
      </c>
      <c r="B299" s="38" t="s">
        <v>139</v>
      </c>
      <c r="C299" s="38"/>
      <c r="D299" s="37" t="s">
        <v>13</v>
      </c>
      <c r="E299" s="38" t="s">
        <v>140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439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401</v>
      </c>
      <c r="B302" s="38" t="s">
        <v>141</v>
      </c>
      <c r="C302" s="38"/>
      <c r="D302" s="37" t="s">
        <v>13</v>
      </c>
      <c r="E302" s="38" t="s">
        <v>142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431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402</v>
      </c>
      <c r="B305" s="38" t="s">
        <v>460</v>
      </c>
      <c r="C305" s="38"/>
      <c r="D305" s="37" t="s">
        <v>13</v>
      </c>
      <c r="E305" s="38" t="s">
        <v>461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289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403</v>
      </c>
      <c r="B308" s="38" t="s">
        <v>143</v>
      </c>
      <c r="C308" s="38"/>
      <c r="D308" s="37" t="s">
        <v>13</v>
      </c>
      <c r="E308" s="38" t="s">
        <v>144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263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404</v>
      </c>
      <c r="B311" s="38" t="s">
        <v>145</v>
      </c>
      <c r="C311" s="38"/>
      <c r="D311" s="37" t="s">
        <v>13</v>
      </c>
      <c r="E311" s="38" t="s">
        <v>146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262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26" customFormat="1" hidden="1" x14ac:dyDescent="0.25">
      <c r="A314" s="37" t="s">
        <v>405</v>
      </c>
      <c r="B314" s="38" t="s">
        <v>147</v>
      </c>
      <c r="C314" s="38"/>
      <c r="D314" s="37" t="s">
        <v>13</v>
      </c>
      <c r="E314" s="38" t="s">
        <v>148</v>
      </c>
      <c r="F314" s="37">
        <f>SUM(F315:F316)</f>
        <v>1</v>
      </c>
      <c r="G314" s="37"/>
      <c r="H314" s="37"/>
      <c r="I314" s="37"/>
      <c r="J314" s="37">
        <f t="shared" ref="J314:N314" si="56">SUM(J315:J316)</f>
        <v>0</v>
      </c>
      <c r="K314" s="37">
        <f t="shared" si="56"/>
        <v>0</v>
      </c>
      <c r="L314" s="37">
        <f t="shared" si="56"/>
        <v>0</v>
      </c>
      <c r="M314" s="37">
        <f t="shared" si="56"/>
        <v>0</v>
      </c>
      <c r="N314" s="37">
        <f t="shared" si="56"/>
        <v>0</v>
      </c>
      <c r="O314" s="41">
        <f>SUM(O315:O316)</f>
        <v>2646.24</v>
      </c>
    </row>
    <row r="315" spans="1:15" s="26" customFormat="1" hidden="1" x14ac:dyDescent="0.25">
      <c r="A315" s="19" t="s">
        <v>1</v>
      </c>
      <c r="B315" s="59" t="s">
        <v>197</v>
      </c>
      <c r="C315" s="60"/>
      <c r="D315" s="60"/>
      <c r="E315" s="61"/>
      <c r="F315" s="19"/>
      <c r="G315" s="19"/>
      <c r="H315" s="19"/>
      <c r="I315" s="19"/>
      <c r="J315" s="19"/>
      <c r="K315" s="19"/>
      <c r="L315" s="19"/>
      <c r="M315" s="19"/>
      <c r="N315" s="19"/>
      <c r="O315" s="20"/>
    </row>
    <row r="316" spans="1:15" s="3" customFormat="1" hidden="1" x14ac:dyDescent="0.25">
      <c r="A316" s="18" t="s">
        <v>13</v>
      </c>
      <c r="B316" s="62" t="s">
        <v>257</v>
      </c>
      <c r="C316" s="63"/>
      <c r="D316" s="63"/>
      <c r="E316" s="64"/>
      <c r="F316" s="19">
        <v>1</v>
      </c>
      <c r="G316" s="19"/>
      <c r="H316" s="19"/>
      <c r="I316" s="19"/>
      <c r="J316" s="19"/>
      <c r="K316" s="19"/>
      <c r="L316" s="19"/>
      <c r="M316" s="19"/>
      <c r="N316" s="19"/>
      <c r="O316" s="28">
        <v>2646.24</v>
      </c>
    </row>
    <row r="317" spans="1:15" s="3" customFormat="1" hidden="1" x14ac:dyDescent="0.25">
      <c r="A317" s="18"/>
      <c r="B317" s="17" t="s">
        <v>149</v>
      </c>
      <c r="C317" s="17"/>
      <c r="D317" s="18" t="s">
        <v>13</v>
      </c>
      <c r="E317" s="17" t="s">
        <v>150</v>
      </c>
      <c r="F317" s="19"/>
      <c r="G317" s="19"/>
      <c r="H317" s="19"/>
      <c r="I317" s="19"/>
      <c r="J317" s="19" t="s">
        <v>12</v>
      </c>
      <c r="K317" s="19" t="s">
        <v>12</v>
      </c>
      <c r="L317" s="19" t="s">
        <v>12</v>
      </c>
      <c r="M317" s="19" t="s">
        <v>12</v>
      </c>
      <c r="N317" s="19" t="s">
        <v>12</v>
      </c>
      <c r="O317" s="20"/>
    </row>
    <row r="318" spans="1:15" s="3" customFormat="1" hidden="1" x14ac:dyDescent="0.25">
      <c r="A318" s="18"/>
      <c r="B318" s="17" t="s">
        <v>151</v>
      </c>
      <c r="C318" s="17"/>
      <c r="D318" s="18" t="s">
        <v>13</v>
      </c>
      <c r="E318" s="17" t="s">
        <v>152</v>
      </c>
      <c r="F318" s="19"/>
      <c r="G318" s="19"/>
      <c r="H318" s="19"/>
      <c r="I318" s="19"/>
      <c r="J318" s="19" t="s">
        <v>12</v>
      </c>
      <c r="K318" s="19" t="s">
        <v>12</v>
      </c>
      <c r="L318" s="19" t="s">
        <v>12</v>
      </c>
      <c r="M318" s="19" t="s">
        <v>12</v>
      </c>
      <c r="N318" s="19" t="s">
        <v>12</v>
      </c>
      <c r="O318" s="20"/>
    </row>
    <row r="319" spans="1:15" s="3" customFormat="1" hidden="1" x14ac:dyDescent="0.25">
      <c r="A319" s="37" t="s">
        <v>406</v>
      </c>
      <c r="B319" s="38" t="s">
        <v>153</v>
      </c>
      <c r="C319" s="38"/>
      <c r="D319" s="37" t="s">
        <v>13</v>
      </c>
      <c r="E319" s="38" t="s">
        <v>154</v>
      </c>
      <c r="F319" s="37">
        <f>SUM(F320:F321)</f>
        <v>1</v>
      </c>
      <c r="G319" s="37"/>
      <c r="H319" s="37"/>
      <c r="I319" s="37"/>
      <c r="J319" s="37">
        <f t="shared" ref="J319:N319" si="57">SUM(J320:J321)</f>
        <v>0</v>
      </c>
      <c r="K319" s="37">
        <f t="shared" si="57"/>
        <v>0</v>
      </c>
      <c r="L319" s="37">
        <f t="shared" si="57"/>
        <v>0</v>
      </c>
      <c r="M319" s="37">
        <f t="shared" si="57"/>
        <v>0</v>
      </c>
      <c r="N319" s="37">
        <f t="shared" si="57"/>
        <v>0</v>
      </c>
      <c r="O319" s="41">
        <f>SUM(O320:O321)</f>
        <v>2646.24</v>
      </c>
    </row>
    <row r="320" spans="1:15" s="26" customFormat="1" hidden="1" x14ac:dyDescent="0.25">
      <c r="A320" s="19" t="s">
        <v>1</v>
      </c>
      <c r="B320" s="59" t="s">
        <v>197</v>
      </c>
      <c r="C320" s="60"/>
      <c r="D320" s="60"/>
      <c r="E320" s="61"/>
      <c r="F320" s="19"/>
      <c r="G320" s="19"/>
      <c r="H320" s="19"/>
      <c r="I320" s="19"/>
      <c r="J320" s="19"/>
      <c r="K320" s="19"/>
      <c r="L320" s="19"/>
      <c r="M320" s="19"/>
      <c r="N320" s="19"/>
      <c r="O320" s="20"/>
    </row>
    <row r="321" spans="1:15" s="3" customFormat="1" hidden="1" x14ac:dyDescent="0.25">
      <c r="A321" s="18" t="s">
        <v>13</v>
      </c>
      <c r="B321" s="62" t="s">
        <v>432</v>
      </c>
      <c r="C321" s="63"/>
      <c r="D321" s="63"/>
      <c r="E321" s="64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8">
        <v>2646.24</v>
      </c>
    </row>
    <row r="322" spans="1:15" s="3" customFormat="1" hidden="1" x14ac:dyDescent="0.25">
      <c r="A322" s="18"/>
      <c r="B322" s="17" t="s">
        <v>155</v>
      </c>
      <c r="C322" s="17"/>
      <c r="D322" s="18" t="s">
        <v>13</v>
      </c>
      <c r="E322" s="17" t="s">
        <v>156</v>
      </c>
      <c r="F322" s="19"/>
      <c r="G322" s="19"/>
      <c r="H322" s="19"/>
      <c r="I322" s="19"/>
      <c r="J322" s="19" t="s">
        <v>12</v>
      </c>
      <c r="K322" s="19" t="s">
        <v>12</v>
      </c>
      <c r="L322" s="19" t="s">
        <v>12</v>
      </c>
      <c r="M322" s="19" t="s">
        <v>12</v>
      </c>
      <c r="N322" s="19" t="s">
        <v>12</v>
      </c>
      <c r="O322" s="20"/>
    </row>
    <row r="323" spans="1:15" s="26" customFormat="1" hidden="1" x14ac:dyDescent="0.25">
      <c r="A323" s="37" t="s">
        <v>407</v>
      </c>
      <c r="B323" s="38" t="s">
        <v>157</v>
      </c>
      <c r="C323" s="38"/>
      <c r="D323" s="37" t="s">
        <v>13</v>
      </c>
      <c r="E323" s="38" t="s">
        <v>158</v>
      </c>
      <c r="F323" s="37">
        <f>SUM(F324:F325)</f>
        <v>1</v>
      </c>
      <c r="G323" s="37"/>
      <c r="H323" s="37"/>
      <c r="I323" s="37"/>
      <c r="J323" s="37">
        <f t="shared" ref="J323:N323" si="58">SUM(J324:J325)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SUM(O324:O325)</f>
        <v>2646.24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438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26" customFormat="1" hidden="1" x14ac:dyDescent="0.25">
      <c r="A326" s="37" t="s">
        <v>408</v>
      </c>
      <c r="B326" s="38" t="s">
        <v>462</v>
      </c>
      <c r="C326" s="38"/>
      <c r="D326" s="37" t="s">
        <v>13</v>
      </c>
      <c r="E326" s="38" t="s">
        <v>159</v>
      </c>
      <c r="F326" s="37">
        <f>SUM(F327:F330)</f>
        <v>3</v>
      </c>
      <c r="G326" s="37"/>
      <c r="H326" s="37"/>
      <c r="I326" s="37"/>
      <c r="J326" s="37">
        <f t="shared" ref="J326:N326" si="59">SUM(J327:J330)</f>
        <v>0</v>
      </c>
      <c r="K326" s="37">
        <f t="shared" si="59"/>
        <v>0</v>
      </c>
      <c r="L326" s="37">
        <f t="shared" si="59"/>
        <v>0</v>
      </c>
      <c r="M326" s="37">
        <f t="shared" si="59"/>
        <v>0</v>
      </c>
      <c r="N326" s="37">
        <f t="shared" si="59"/>
        <v>0</v>
      </c>
      <c r="O326" s="41">
        <f>SUM(O327:O330)</f>
        <v>7938.7199999999993</v>
      </c>
    </row>
    <row r="327" spans="1:15" s="26" customFormat="1" hidden="1" x14ac:dyDescent="0.25">
      <c r="A327" s="19" t="s">
        <v>1</v>
      </c>
      <c r="B327" s="59" t="s">
        <v>197</v>
      </c>
      <c r="C327" s="60"/>
      <c r="D327" s="60"/>
      <c r="E327" s="61"/>
      <c r="F327" s="19"/>
      <c r="G327" s="19"/>
      <c r="H327" s="19"/>
      <c r="I327" s="19"/>
      <c r="J327" s="19"/>
      <c r="K327" s="19"/>
      <c r="L327" s="19"/>
      <c r="M327" s="19"/>
      <c r="N327" s="19"/>
      <c r="O327" s="20"/>
    </row>
    <row r="328" spans="1:15" s="3" customFormat="1" hidden="1" x14ac:dyDescent="0.25">
      <c r="A328" s="18" t="s">
        <v>13</v>
      </c>
      <c r="B328" s="62" t="s">
        <v>277</v>
      </c>
      <c r="C328" s="63"/>
      <c r="D328" s="63"/>
      <c r="E328" s="64"/>
      <c r="F328" s="19">
        <v>1</v>
      </c>
      <c r="G328" s="19"/>
      <c r="H328" s="19"/>
      <c r="I328" s="19"/>
      <c r="J328" s="19"/>
      <c r="K328" s="19"/>
      <c r="L328" s="19"/>
      <c r="M328" s="19"/>
      <c r="N328" s="19"/>
      <c r="O328" s="28">
        <v>2646.24</v>
      </c>
    </row>
    <row r="329" spans="1:15" s="3" customFormat="1" hidden="1" x14ac:dyDescent="0.25">
      <c r="A329" s="18" t="s">
        <v>13</v>
      </c>
      <c r="B329" s="62" t="s">
        <v>278</v>
      </c>
      <c r="C329" s="63"/>
      <c r="D329" s="63"/>
      <c r="E329" s="64"/>
      <c r="F329" s="19">
        <v>1</v>
      </c>
      <c r="G329" s="19"/>
      <c r="H329" s="19"/>
      <c r="I329" s="19"/>
      <c r="J329" s="19"/>
      <c r="K329" s="19"/>
      <c r="L329" s="19"/>
      <c r="M329" s="19"/>
      <c r="N329" s="19"/>
      <c r="O329" s="28">
        <v>2646.24</v>
      </c>
    </row>
    <row r="330" spans="1:15" s="3" customFormat="1" hidden="1" x14ac:dyDescent="0.25">
      <c r="A330" s="18" t="s">
        <v>13</v>
      </c>
      <c r="B330" s="62" t="s">
        <v>279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409</v>
      </c>
      <c r="B331" s="38" t="s">
        <v>160</v>
      </c>
      <c r="C331" s="38"/>
      <c r="D331" s="37" t="s">
        <v>13</v>
      </c>
      <c r="E331" s="38" t="s">
        <v>417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272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410</v>
      </c>
      <c r="B334" s="38" t="s">
        <v>161</v>
      </c>
      <c r="C334" s="38"/>
      <c r="D334" s="37" t="s">
        <v>13</v>
      </c>
      <c r="E334" s="38" t="s">
        <v>162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256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411</v>
      </c>
      <c r="B337" s="38" t="s">
        <v>163</v>
      </c>
      <c r="C337" s="38"/>
      <c r="D337" s="37" t="s">
        <v>13</v>
      </c>
      <c r="E337" s="38" t="s">
        <v>463</v>
      </c>
      <c r="F337" s="37">
        <f>SUM(F338:F339)</f>
        <v>1</v>
      </c>
      <c r="G337" s="37"/>
      <c r="H337" s="37"/>
      <c r="I337" s="37"/>
      <c r="J337" s="37">
        <f t="shared" ref="J337:N337" si="62">SUM(J338:J339)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SUM(O338:O339)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306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26" customFormat="1" hidden="1" x14ac:dyDescent="0.25">
      <c r="A340" s="37" t="s">
        <v>412</v>
      </c>
      <c r="B340" s="38" t="s">
        <v>164</v>
      </c>
      <c r="C340" s="38"/>
      <c r="D340" s="37" t="s">
        <v>13</v>
      </c>
      <c r="E340" s="38" t="s">
        <v>418</v>
      </c>
      <c r="F340" s="37">
        <f>SUM(F341:F343)</f>
        <v>1</v>
      </c>
      <c r="G340" s="37"/>
      <c r="H340" s="37"/>
      <c r="I340" s="37"/>
      <c r="J340" s="37">
        <f t="shared" ref="J340:N340" si="63">SUM(J341:J343)</f>
        <v>0</v>
      </c>
      <c r="K340" s="37">
        <f t="shared" si="63"/>
        <v>0</v>
      </c>
      <c r="L340" s="37">
        <f t="shared" si="63"/>
        <v>0</v>
      </c>
      <c r="M340" s="37">
        <f t="shared" si="63"/>
        <v>0</v>
      </c>
      <c r="N340" s="37">
        <f t="shared" si="63"/>
        <v>0</v>
      </c>
      <c r="O340" s="41">
        <f>SUM(O341:O343)</f>
        <v>2646.24</v>
      </c>
    </row>
    <row r="341" spans="1:15" s="26" customFormat="1" hidden="1" x14ac:dyDescent="0.25">
      <c r="A341" s="19" t="s">
        <v>1</v>
      </c>
      <c r="B341" s="59" t="s">
        <v>197</v>
      </c>
      <c r="C341" s="60"/>
      <c r="D341" s="60"/>
      <c r="E341" s="61"/>
      <c r="F341" s="19"/>
      <c r="G341" s="19"/>
      <c r="H341" s="19"/>
      <c r="I341" s="19"/>
      <c r="J341" s="19"/>
      <c r="K341" s="19"/>
      <c r="L341" s="19"/>
      <c r="M341" s="19"/>
      <c r="N341" s="19"/>
      <c r="O341" s="20"/>
    </row>
    <row r="342" spans="1:15" s="3" customFormat="1" hidden="1" x14ac:dyDescent="0.25">
      <c r="A342" s="18" t="s">
        <v>13</v>
      </c>
      <c r="B342" s="62" t="s">
        <v>270</v>
      </c>
      <c r="C342" s="63"/>
      <c r="D342" s="63"/>
      <c r="E342" s="64"/>
      <c r="F342" s="19">
        <v>1</v>
      </c>
      <c r="G342" s="19"/>
      <c r="H342" s="19"/>
      <c r="I342" s="19"/>
      <c r="J342" s="19"/>
      <c r="K342" s="19"/>
      <c r="L342" s="19"/>
      <c r="M342" s="19"/>
      <c r="N342" s="19"/>
      <c r="O342" s="28">
        <v>2646.24</v>
      </c>
    </row>
    <row r="343" spans="1:15" s="3" customFormat="1" hidden="1" x14ac:dyDescent="0.25">
      <c r="A343" s="18"/>
      <c r="B343" s="17" t="s">
        <v>165</v>
      </c>
      <c r="C343" s="17"/>
      <c r="D343" s="18" t="s">
        <v>10</v>
      </c>
      <c r="E343" s="17" t="s">
        <v>166</v>
      </c>
      <c r="F343" s="19"/>
      <c r="G343" s="19"/>
      <c r="H343" s="19"/>
      <c r="I343" s="19"/>
      <c r="J343" s="19" t="s">
        <v>12</v>
      </c>
      <c r="K343" s="19" t="s">
        <v>12</v>
      </c>
      <c r="L343" s="19" t="s">
        <v>12</v>
      </c>
      <c r="M343" s="19" t="s">
        <v>12</v>
      </c>
      <c r="N343" s="19" t="s">
        <v>12</v>
      </c>
      <c r="O343" s="20"/>
    </row>
    <row r="344" spans="1:15" s="26" customFormat="1" hidden="1" x14ac:dyDescent="0.25">
      <c r="A344" s="37" t="s">
        <v>413</v>
      </c>
      <c r="B344" s="38" t="s">
        <v>167</v>
      </c>
      <c r="C344" s="38"/>
      <c r="D344" s="37" t="s">
        <v>13</v>
      </c>
      <c r="E344" s="38" t="s">
        <v>454</v>
      </c>
      <c r="F344" s="37">
        <f>SUM(F345:F347)</f>
        <v>1</v>
      </c>
      <c r="G344" s="37"/>
      <c r="H344" s="37"/>
      <c r="I344" s="37"/>
      <c r="J344" s="37">
        <f t="shared" ref="J344:N344" si="64">SUM(J345:J347)</f>
        <v>0</v>
      </c>
      <c r="K344" s="37">
        <f t="shared" si="64"/>
        <v>0</v>
      </c>
      <c r="L344" s="37">
        <f t="shared" si="64"/>
        <v>0</v>
      </c>
      <c r="M344" s="37">
        <f t="shared" si="64"/>
        <v>0</v>
      </c>
      <c r="N344" s="37">
        <f t="shared" si="64"/>
        <v>0</v>
      </c>
      <c r="O344" s="41">
        <f>SUM(O345:O347)</f>
        <v>2646.24</v>
      </c>
    </row>
    <row r="345" spans="1:15" s="26" customFormat="1" hidden="1" x14ac:dyDescent="0.25">
      <c r="A345" s="19" t="s">
        <v>1</v>
      </c>
      <c r="B345" s="59" t="s">
        <v>197</v>
      </c>
      <c r="C345" s="60"/>
      <c r="D345" s="60"/>
      <c r="E345" s="61"/>
      <c r="F345" s="19"/>
      <c r="G345" s="19"/>
      <c r="H345" s="19"/>
      <c r="I345" s="19"/>
      <c r="J345" s="19"/>
      <c r="K345" s="19"/>
      <c r="L345" s="19"/>
      <c r="M345" s="19"/>
      <c r="N345" s="19"/>
      <c r="O345" s="20"/>
    </row>
    <row r="346" spans="1:15" s="3" customFormat="1" hidden="1" x14ac:dyDescent="0.25">
      <c r="A346" s="18" t="s">
        <v>13</v>
      </c>
      <c r="B346" s="62" t="s">
        <v>236</v>
      </c>
      <c r="C346" s="63"/>
      <c r="D346" s="63"/>
      <c r="E346" s="64"/>
      <c r="F346" s="19">
        <v>1</v>
      </c>
      <c r="G346" s="19"/>
      <c r="H346" s="19"/>
      <c r="I346" s="19"/>
      <c r="J346" s="19"/>
      <c r="K346" s="19"/>
      <c r="L346" s="19"/>
      <c r="M346" s="19"/>
      <c r="N346" s="19"/>
      <c r="O346" s="28">
        <v>2646.24</v>
      </c>
    </row>
    <row r="347" spans="1:15" s="3" customFormat="1" hidden="1" x14ac:dyDescent="0.25">
      <c r="A347" s="18"/>
      <c r="B347" s="17" t="s">
        <v>168</v>
      </c>
      <c r="C347" s="17"/>
      <c r="D347" s="18" t="s">
        <v>13</v>
      </c>
      <c r="E347" s="17" t="s">
        <v>169</v>
      </c>
      <c r="F347" s="19"/>
      <c r="G347" s="19"/>
      <c r="H347" s="19"/>
      <c r="I347" s="19"/>
      <c r="J347" s="19" t="s">
        <v>12</v>
      </c>
      <c r="K347" s="19" t="s">
        <v>12</v>
      </c>
      <c r="L347" s="19" t="s">
        <v>12</v>
      </c>
      <c r="M347" s="19" t="s">
        <v>12</v>
      </c>
      <c r="N347" s="19" t="s">
        <v>12</v>
      </c>
      <c r="O347" s="20"/>
    </row>
    <row r="348" spans="1:15" s="26" customFormat="1" hidden="1" x14ac:dyDescent="0.25">
      <c r="A348" s="37" t="s">
        <v>414</v>
      </c>
      <c r="B348" s="38" t="s">
        <v>170</v>
      </c>
      <c r="C348" s="38"/>
      <c r="D348" s="37" t="s">
        <v>13</v>
      </c>
      <c r="E348" s="38" t="s">
        <v>171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259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415</v>
      </c>
      <c r="B351" s="38" t="s">
        <v>172</v>
      </c>
      <c r="C351" s="38"/>
      <c r="D351" s="37" t="s">
        <v>13</v>
      </c>
      <c r="E351" s="38" t="s">
        <v>173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280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s="26" customFormat="1" hidden="1" x14ac:dyDescent="0.25">
      <c r="A354" s="37" t="s">
        <v>416</v>
      </c>
      <c r="B354" s="38" t="s">
        <v>174</v>
      </c>
      <c r="C354" s="38"/>
      <c r="D354" s="37" t="s">
        <v>13</v>
      </c>
      <c r="E354" s="38" t="s">
        <v>175</v>
      </c>
      <c r="F354" s="37">
        <f>SUM(F355:F356)</f>
        <v>1</v>
      </c>
      <c r="G354" s="37"/>
      <c r="H354" s="37"/>
      <c r="I354" s="37"/>
      <c r="J354" s="37">
        <f t="shared" ref="J354:N354" si="67">SUM(J355:J356)</f>
        <v>0</v>
      </c>
      <c r="K354" s="37">
        <f t="shared" si="67"/>
        <v>0</v>
      </c>
      <c r="L354" s="37">
        <f t="shared" si="67"/>
        <v>0</v>
      </c>
      <c r="M354" s="37">
        <f t="shared" si="67"/>
        <v>0</v>
      </c>
      <c r="N354" s="37">
        <f t="shared" si="67"/>
        <v>0</v>
      </c>
      <c r="O354" s="41">
        <f>SUM(O355:O356)</f>
        <v>2646.24</v>
      </c>
    </row>
    <row r="355" spans="1:15" s="26" customFormat="1" hidden="1" x14ac:dyDescent="0.25">
      <c r="A355" s="19" t="s">
        <v>1</v>
      </c>
      <c r="B355" s="59" t="s">
        <v>197</v>
      </c>
      <c r="C355" s="60"/>
      <c r="D355" s="60"/>
      <c r="E355" s="61"/>
      <c r="F355" s="19"/>
      <c r="G355" s="19"/>
      <c r="H355" s="19"/>
      <c r="I355" s="19"/>
      <c r="J355" s="19"/>
      <c r="K355" s="19"/>
      <c r="L355" s="19"/>
      <c r="M355" s="19"/>
      <c r="N355" s="19"/>
      <c r="O355" s="20"/>
    </row>
    <row r="356" spans="1:15" s="3" customFormat="1" hidden="1" x14ac:dyDescent="0.25">
      <c r="A356" s="18" t="s">
        <v>13</v>
      </c>
      <c r="B356" s="62" t="s">
        <v>440</v>
      </c>
      <c r="C356" s="63"/>
      <c r="D356" s="63"/>
      <c r="E356" s="64"/>
      <c r="F356" s="19">
        <v>1</v>
      </c>
      <c r="G356" s="19"/>
      <c r="H356" s="19"/>
      <c r="I356" s="19"/>
      <c r="J356" s="19"/>
      <c r="K356" s="19"/>
      <c r="L356" s="19"/>
      <c r="M356" s="19"/>
      <c r="N356" s="19"/>
      <c r="O356" s="28">
        <v>2646.24</v>
      </c>
    </row>
    <row r="357" spans="1:15" hidden="1" x14ac:dyDescent="0.25">
      <c r="A357" s="11"/>
      <c r="B357" s="10"/>
      <c r="C357" s="10"/>
      <c r="D357" s="11"/>
      <c r="E357" s="12" t="s">
        <v>27</v>
      </c>
      <c r="F357" s="13">
        <f>F354+F351+F348+F344+F340+F337+F334+F331+F326+F323+F319+F314+F311+F308+F305+F302+F299</f>
        <v>19</v>
      </c>
      <c r="G357" s="13"/>
      <c r="H357" s="13"/>
      <c r="I357" s="13"/>
      <c r="J357" s="13">
        <f t="shared" ref="J357:N357" si="68">J354+J351+J348+J344+J340+J337+J334+J331+J326+J323+J319+J314+J311+J308+J305+J302+J299</f>
        <v>0</v>
      </c>
      <c r="K357" s="13">
        <f t="shared" si="68"/>
        <v>0</v>
      </c>
      <c r="L357" s="13">
        <f t="shared" si="68"/>
        <v>0</v>
      </c>
      <c r="M357" s="13">
        <f t="shared" si="68"/>
        <v>0</v>
      </c>
      <c r="N357" s="13">
        <f t="shared" si="68"/>
        <v>0</v>
      </c>
      <c r="O357" s="30">
        <f>O354+O351+O348+O344+O340+O337+O334+O331+O326+O323+O319+O314+O311+O308+O305+O302+O299</f>
        <v>50278.559999999983</v>
      </c>
    </row>
    <row r="358" spans="1:15" s="3" customFormat="1" hidden="1" x14ac:dyDescent="0.25">
      <c r="A358" s="21"/>
      <c r="B358" s="27"/>
      <c r="C358" s="27"/>
      <c r="D358" s="21"/>
      <c r="E358" s="22"/>
      <c r="F358" s="23"/>
      <c r="G358" s="23"/>
      <c r="H358" s="23"/>
      <c r="I358" s="23"/>
      <c r="J358" s="23"/>
      <c r="K358" s="23"/>
      <c r="L358" s="23"/>
      <c r="M358" s="23"/>
      <c r="N358" s="23"/>
      <c r="O358" s="32"/>
    </row>
    <row r="359" spans="1:15" hidden="1" x14ac:dyDescent="0.25">
      <c r="A359" s="79" t="s">
        <v>176</v>
      </c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9"/>
      <c r="M359" s="79"/>
      <c r="N359" s="79"/>
      <c r="O359" s="80"/>
    </row>
    <row r="360" spans="1:15" s="26" customFormat="1" hidden="1" x14ac:dyDescent="0.25">
      <c r="A360" s="37" t="s">
        <v>395</v>
      </c>
      <c r="B360" s="38" t="s">
        <v>9</v>
      </c>
      <c r="C360" s="38"/>
      <c r="D360" s="37" t="s">
        <v>10</v>
      </c>
      <c r="E360" s="38" t="s">
        <v>177</v>
      </c>
      <c r="F360" s="37">
        <f t="shared" ref="F360:O360" si="69">SUM(F361:F365)</f>
        <v>4</v>
      </c>
      <c r="G360" s="37"/>
      <c r="H360" s="37"/>
      <c r="I360" s="37"/>
      <c r="J360" s="37">
        <f t="shared" si="69"/>
        <v>0</v>
      </c>
      <c r="K360" s="37">
        <f t="shared" si="69"/>
        <v>0</v>
      </c>
      <c r="L360" s="37">
        <f t="shared" si="69"/>
        <v>0</v>
      </c>
      <c r="M360" s="37">
        <f t="shared" si="69"/>
        <v>0</v>
      </c>
      <c r="N360" s="37">
        <f t="shared" si="69"/>
        <v>0</v>
      </c>
      <c r="O360" s="41">
        <f t="shared" si="69"/>
        <v>10402.36</v>
      </c>
    </row>
    <row r="361" spans="1:15" s="3" customFormat="1" hidden="1" x14ac:dyDescent="0.25">
      <c r="A361" s="19" t="s">
        <v>1</v>
      </c>
      <c r="B361" s="59" t="s">
        <v>197</v>
      </c>
      <c r="C361" s="60"/>
      <c r="D361" s="60"/>
      <c r="E361" s="61"/>
      <c r="F361" s="19"/>
      <c r="G361" s="19"/>
      <c r="H361" s="19"/>
      <c r="I361" s="19"/>
      <c r="J361" s="19"/>
      <c r="K361" s="19"/>
      <c r="L361" s="19"/>
      <c r="M361" s="19"/>
      <c r="N361" s="19"/>
      <c r="O361" s="20"/>
    </row>
    <row r="362" spans="1:15" s="3" customFormat="1" hidden="1" x14ac:dyDescent="0.25">
      <c r="A362" s="18" t="s">
        <v>10</v>
      </c>
      <c r="B362" s="62" t="s">
        <v>285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s="3" customFormat="1" hidden="1" x14ac:dyDescent="0.25">
      <c r="A363" s="18" t="s">
        <v>10</v>
      </c>
      <c r="B363" s="62" t="s">
        <v>286</v>
      </c>
      <c r="C363" s="63"/>
      <c r="D363" s="63"/>
      <c r="E363" s="64"/>
      <c r="F363" s="19">
        <v>1</v>
      </c>
      <c r="G363" s="19"/>
      <c r="H363" s="19"/>
      <c r="I363" s="19"/>
      <c r="J363" s="19"/>
      <c r="K363" s="19"/>
      <c r="L363" s="19"/>
      <c r="M363" s="19"/>
      <c r="N363" s="19"/>
      <c r="O363" s="28">
        <v>2600.59</v>
      </c>
    </row>
    <row r="364" spans="1:15" s="3" customFormat="1" hidden="1" x14ac:dyDescent="0.25">
      <c r="A364" s="18" t="s">
        <v>10</v>
      </c>
      <c r="B364" s="62" t="s">
        <v>287</v>
      </c>
      <c r="C364" s="63"/>
      <c r="D364" s="63"/>
      <c r="E364" s="64"/>
      <c r="F364" s="19">
        <v>1</v>
      </c>
      <c r="G364" s="19"/>
      <c r="H364" s="19"/>
      <c r="I364" s="19"/>
      <c r="J364" s="19"/>
      <c r="K364" s="19"/>
      <c r="L364" s="19"/>
      <c r="M364" s="19"/>
      <c r="N364" s="19"/>
      <c r="O364" s="28">
        <v>2600.59</v>
      </c>
    </row>
    <row r="365" spans="1:15" s="3" customFormat="1" hidden="1" x14ac:dyDescent="0.25">
      <c r="A365" s="18" t="s">
        <v>10</v>
      </c>
      <c r="B365" s="62" t="s">
        <v>288</v>
      </c>
      <c r="C365" s="63"/>
      <c r="D365" s="63"/>
      <c r="E365" s="64"/>
      <c r="F365" s="19">
        <v>1</v>
      </c>
      <c r="G365" s="19"/>
      <c r="H365" s="19"/>
      <c r="I365" s="19"/>
      <c r="J365" s="19"/>
      <c r="K365" s="19"/>
      <c r="L365" s="19"/>
      <c r="M365" s="19"/>
      <c r="N365" s="19"/>
      <c r="O365" s="28">
        <v>2600.59</v>
      </c>
    </row>
    <row r="366" spans="1:15" hidden="1" x14ac:dyDescent="0.25">
      <c r="A366" s="11"/>
      <c r="B366" s="10"/>
      <c r="C366" s="10"/>
      <c r="D366" s="11"/>
      <c r="E366" s="12" t="s">
        <v>27</v>
      </c>
      <c r="F366" s="13">
        <f t="shared" ref="F366:O366" si="70">SUM(F360:F360)</f>
        <v>4</v>
      </c>
      <c r="G366" s="13"/>
      <c r="H366" s="13"/>
      <c r="I366" s="13"/>
      <c r="J366" s="13">
        <f t="shared" si="70"/>
        <v>0</v>
      </c>
      <c r="K366" s="13">
        <f t="shared" si="70"/>
        <v>0</v>
      </c>
      <c r="L366" s="13">
        <f t="shared" si="70"/>
        <v>0</v>
      </c>
      <c r="M366" s="13">
        <f t="shared" si="70"/>
        <v>0</v>
      </c>
      <c r="N366" s="13">
        <f t="shared" si="70"/>
        <v>0</v>
      </c>
      <c r="O366" s="30">
        <f t="shared" si="70"/>
        <v>10402.36</v>
      </c>
    </row>
    <row r="367" spans="1:15" s="3" customFormat="1" hidden="1" x14ac:dyDescent="0.25">
      <c r="A367" s="21"/>
      <c r="B367" s="27"/>
      <c r="C367" s="27"/>
      <c r="D367" s="21"/>
      <c r="E367" s="22"/>
      <c r="F367" s="23"/>
      <c r="G367" s="23"/>
      <c r="H367" s="23"/>
      <c r="I367" s="23"/>
      <c r="J367" s="23"/>
      <c r="K367" s="23"/>
      <c r="L367" s="23"/>
      <c r="M367" s="23"/>
      <c r="N367" s="23"/>
      <c r="O367" s="32"/>
    </row>
    <row r="368" spans="1:15" hidden="1" x14ac:dyDescent="0.25">
      <c r="A368" s="79" t="s">
        <v>178</v>
      </c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80"/>
    </row>
    <row r="369" spans="1:15" s="26" customFormat="1" hidden="1" x14ac:dyDescent="0.25">
      <c r="A369" s="37" t="s">
        <v>396</v>
      </c>
      <c r="B369" s="38" t="s">
        <v>178</v>
      </c>
      <c r="C369" s="38"/>
      <c r="D369" s="37" t="s">
        <v>10</v>
      </c>
      <c r="E369" s="38" t="s">
        <v>179</v>
      </c>
      <c r="F369" s="37">
        <f>SUM(F370:F373)</f>
        <v>3</v>
      </c>
      <c r="G369" s="37"/>
      <c r="H369" s="37"/>
      <c r="I369" s="37"/>
      <c r="J369" s="37">
        <f t="shared" ref="J369:N369" si="71">SUM(J370:J373)</f>
        <v>0</v>
      </c>
      <c r="K369" s="37">
        <f t="shared" si="71"/>
        <v>0</v>
      </c>
      <c r="L369" s="37">
        <f t="shared" si="71"/>
        <v>0</v>
      </c>
      <c r="M369" s="37">
        <f t="shared" si="71"/>
        <v>0</v>
      </c>
      <c r="N369" s="37">
        <f t="shared" si="71"/>
        <v>0</v>
      </c>
      <c r="O369" s="41">
        <f>SUM(O370:O373)</f>
        <v>7801.77</v>
      </c>
    </row>
    <row r="370" spans="1:15" s="3" customFormat="1" hidden="1" x14ac:dyDescent="0.25">
      <c r="A370" s="19" t="s">
        <v>1</v>
      </c>
      <c r="B370" s="59" t="s">
        <v>197</v>
      </c>
      <c r="C370" s="60"/>
      <c r="D370" s="60"/>
      <c r="E370" s="61"/>
      <c r="F370" s="19"/>
      <c r="G370" s="19"/>
      <c r="H370" s="19"/>
      <c r="I370" s="19"/>
      <c r="J370" s="19"/>
      <c r="K370" s="19"/>
      <c r="L370" s="19"/>
      <c r="M370" s="19"/>
      <c r="N370" s="19"/>
      <c r="O370" s="20"/>
    </row>
    <row r="371" spans="1:15" s="3" customFormat="1" hidden="1" x14ac:dyDescent="0.25">
      <c r="A371" s="18" t="s">
        <v>10</v>
      </c>
      <c r="B371" s="62" t="s">
        <v>433</v>
      </c>
      <c r="C371" s="63"/>
      <c r="D371" s="63"/>
      <c r="E371" s="64"/>
      <c r="F371" s="19">
        <v>1</v>
      </c>
      <c r="G371" s="19"/>
      <c r="H371" s="19"/>
      <c r="I371" s="19"/>
      <c r="J371" s="19"/>
      <c r="K371" s="19"/>
      <c r="L371" s="19"/>
      <c r="M371" s="19"/>
      <c r="N371" s="19"/>
      <c r="O371" s="28">
        <v>2600.59</v>
      </c>
    </row>
    <row r="372" spans="1:15" s="3" customFormat="1" hidden="1" x14ac:dyDescent="0.25">
      <c r="A372" s="18" t="s">
        <v>10</v>
      </c>
      <c r="B372" s="62" t="s">
        <v>434</v>
      </c>
      <c r="C372" s="63"/>
      <c r="D372" s="63"/>
      <c r="E372" s="64"/>
      <c r="F372" s="19">
        <v>1</v>
      </c>
      <c r="G372" s="19"/>
      <c r="H372" s="19"/>
      <c r="I372" s="19"/>
      <c r="J372" s="19"/>
      <c r="K372" s="19"/>
      <c r="L372" s="19"/>
      <c r="M372" s="19"/>
      <c r="N372" s="19"/>
      <c r="O372" s="28">
        <v>2600.59</v>
      </c>
    </row>
    <row r="373" spans="1:15" s="3" customFormat="1" hidden="1" x14ac:dyDescent="0.25">
      <c r="A373" s="18" t="s">
        <v>10</v>
      </c>
      <c r="B373" s="81" t="s">
        <v>435</v>
      </c>
      <c r="C373" s="82"/>
      <c r="D373" s="82"/>
      <c r="E373" s="83"/>
      <c r="F373" s="19">
        <v>1</v>
      </c>
      <c r="G373" s="19"/>
      <c r="H373" s="19"/>
      <c r="I373" s="19"/>
      <c r="J373" s="19"/>
      <c r="K373" s="19"/>
      <c r="L373" s="19"/>
      <c r="M373" s="19"/>
      <c r="N373" s="19"/>
      <c r="O373" s="28">
        <v>2600.59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SUM(F369:F369)</f>
        <v>3</v>
      </c>
      <c r="G374" s="13"/>
      <c r="H374" s="13"/>
      <c r="I374" s="13"/>
      <c r="J374" s="13">
        <f t="shared" ref="J374:N374" si="72">SUM(J369:J369)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30">
        <f>SUM(O369:O369)</f>
        <v>7801.77</v>
      </c>
    </row>
    <row r="375" spans="1:15" s="3" customFormat="1" hidden="1" x14ac:dyDescent="0.25">
      <c r="A375" s="21"/>
      <c r="B375" s="27"/>
      <c r="C375" s="27"/>
      <c r="D375" s="21"/>
      <c r="E375" s="22"/>
      <c r="F375" s="23"/>
      <c r="G375" s="23"/>
      <c r="H375" s="23"/>
      <c r="I375" s="23"/>
      <c r="J375" s="23"/>
      <c r="K375" s="23"/>
      <c r="L375" s="23"/>
      <c r="M375" s="23"/>
      <c r="N375" s="23"/>
      <c r="O375" s="32"/>
    </row>
    <row r="376" spans="1:15" hidden="1" x14ac:dyDescent="0.25">
      <c r="A376" s="79" t="s">
        <v>180</v>
      </c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80"/>
    </row>
    <row r="377" spans="1:15" hidden="1" x14ac:dyDescent="0.25">
      <c r="A377" s="8"/>
      <c r="B377" s="7" t="s">
        <v>9</v>
      </c>
      <c r="C377" s="7"/>
      <c r="D377" s="8" t="s">
        <v>10</v>
      </c>
      <c r="E377" s="7" t="s">
        <v>181</v>
      </c>
      <c r="F377" s="9" t="s">
        <v>12</v>
      </c>
      <c r="G377" s="9"/>
      <c r="H377" s="9"/>
      <c r="I377" s="9"/>
      <c r="J377" s="9" t="s">
        <v>12</v>
      </c>
      <c r="K377" s="9" t="s">
        <v>12</v>
      </c>
      <c r="L377" s="9" t="s">
        <v>12</v>
      </c>
      <c r="M377" s="9" t="s">
        <v>12</v>
      </c>
      <c r="N377" s="9" t="s">
        <v>12</v>
      </c>
      <c r="O377" s="14">
        <v>198.27</v>
      </c>
    </row>
    <row r="378" spans="1:15" hidden="1" x14ac:dyDescent="0.25">
      <c r="A378" s="11"/>
      <c r="B378" s="10"/>
      <c r="C378" s="10"/>
      <c r="D378" s="11"/>
      <c r="E378" s="12" t="s">
        <v>27</v>
      </c>
      <c r="F378" s="13">
        <f>SUM(F377:F377)</f>
        <v>0</v>
      </c>
      <c r="G378" s="13"/>
      <c r="H378" s="13"/>
      <c r="I378" s="13"/>
      <c r="J378" s="13">
        <f t="shared" ref="J378:N378" si="73">SUM(J377:J377)</f>
        <v>0</v>
      </c>
      <c r="K378" s="13">
        <f t="shared" si="73"/>
        <v>0</v>
      </c>
      <c r="L378" s="13">
        <f t="shared" si="73"/>
        <v>0</v>
      </c>
      <c r="M378" s="13">
        <f t="shared" si="73"/>
        <v>0</v>
      </c>
      <c r="N378" s="13">
        <f t="shared" si="73"/>
        <v>0</v>
      </c>
      <c r="O378" s="13">
        <v>0</v>
      </c>
    </row>
    <row r="379" spans="1:15" s="3" customFormat="1" hidden="1" x14ac:dyDescent="0.25">
      <c r="A379" s="21"/>
      <c r="B379" s="27"/>
      <c r="C379" s="27"/>
      <c r="D379" s="21"/>
      <c r="E379" s="22"/>
      <c r="F379" s="23"/>
      <c r="G379" s="23"/>
      <c r="H379" s="23"/>
      <c r="I379" s="23"/>
      <c r="J379" s="23"/>
      <c r="K379" s="23"/>
      <c r="L379" s="23"/>
      <c r="M379" s="23"/>
      <c r="N379" s="23"/>
      <c r="O379" s="32"/>
    </row>
    <row r="380" spans="1:15" s="3" customFormat="1" hidden="1" x14ac:dyDescent="0.25">
      <c r="A380" s="79" t="s">
        <v>186</v>
      </c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9"/>
      <c r="M380" s="79"/>
      <c r="N380" s="79"/>
      <c r="O380" s="80"/>
    </row>
    <row r="381" spans="1:15" s="26" customFormat="1" hidden="1" x14ac:dyDescent="0.25">
      <c r="A381" s="37" t="s">
        <v>397</v>
      </c>
      <c r="B381" s="38" t="s">
        <v>189</v>
      </c>
      <c r="C381" s="38"/>
      <c r="D381" s="37" t="s">
        <v>10</v>
      </c>
      <c r="E381" s="38" t="s">
        <v>190</v>
      </c>
      <c r="F381" s="37">
        <f t="shared" ref="F381:N381" si="74">SUM(F382:F394)</f>
        <v>12</v>
      </c>
      <c r="G381" s="37"/>
      <c r="H381" s="37"/>
      <c r="I381" s="37"/>
      <c r="J381" s="37">
        <f t="shared" si="74"/>
        <v>0</v>
      </c>
      <c r="K381" s="37">
        <f t="shared" si="74"/>
        <v>0</v>
      </c>
      <c r="L381" s="37">
        <f t="shared" si="74"/>
        <v>0</v>
      </c>
      <c r="M381" s="37">
        <f t="shared" si="74"/>
        <v>0</v>
      </c>
      <c r="N381" s="37">
        <f t="shared" si="74"/>
        <v>0</v>
      </c>
      <c r="O381" s="39">
        <f>SUM(O382:O394)</f>
        <v>31207.08</v>
      </c>
    </row>
    <row r="382" spans="1:15" s="3" customFormat="1" hidden="1" x14ac:dyDescent="0.25">
      <c r="A382" s="19" t="s">
        <v>1</v>
      </c>
      <c r="B382" s="59" t="s">
        <v>197</v>
      </c>
      <c r="C382" s="60"/>
      <c r="D382" s="60"/>
      <c r="E382" s="61"/>
      <c r="F382" s="19"/>
      <c r="G382" s="19"/>
      <c r="H382" s="19"/>
      <c r="I382" s="19"/>
      <c r="J382" s="19"/>
      <c r="K382" s="19"/>
      <c r="L382" s="19"/>
      <c r="M382" s="19"/>
      <c r="N382" s="19"/>
      <c r="O382" s="20"/>
    </row>
    <row r="383" spans="1:15" s="3" customFormat="1" hidden="1" x14ac:dyDescent="0.25">
      <c r="A383" s="18" t="s">
        <v>10</v>
      </c>
      <c r="B383" s="62" t="s">
        <v>314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315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81" t="s">
        <v>321</v>
      </c>
      <c r="C385" s="82"/>
      <c r="D385" s="82"/>
      <c r="E385" s="8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313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318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317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319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316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472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3" customFormat="1" hidden="1" x14ac:dyDescent="0.25">
      <c r="A392" s="18" t="s">
        <v>10</v>
      </c>
      <c r="B392" s="62" t="s">
        <v>473</v>
      </c>
      <c r="C392" s="63"/>
      <c r="D392" s="63"/>
      <c r="E392" s="64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8">
        <v>2600.59</v>
      </c>
    </row>
    <row r="393" spans="1:15" s="3" customFormat="1" hidden="1" x14ac:dyDescent="0.25">
      <c r="A393" s="18" t="s">
        <v>10</v>
      </c>
      <c r="B393" s="62" t="s">
        <v>474</v>
      </c>
      <c r="C393" s="63"/>
      <c r="D393" s="63"/>
      <c r="E393" s="64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8">
        <v>2600.59</v>
      </c>
    </row>
    <row r="394" spans="1:15" s="3" customFormat="1" hidden="1" x14ac:dyDescent="0.25">
      <c r="A394" s="18" t="s">
        <v>10</v>
      </c>
      <c r="B394" s="62" t="s">
        <v>320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26" customFormat="1" hidden="1" x14ac:dyDescent="0.25">
      <c r="A395" s="37" t="s">
        <v>398</v>
      </c>
      <c r="B395" s="38" t="s">
        <v>464</v>
      </c>
      <c r="C395" s="38"/>
      <c r="D395" s="37" t="s">
        <v>10</v>
      </c>
      <c r="E395" s="38" t="s">
        <v>465</v>
      </c>
      <c r="F395" s="37">
        <f>SUM(F396:F398)</f>
        <v>2</v>
      </c>
      <c r="G395" s="37"/>
      <c r="H395" s="37"/>
      <c r="I395" s="37"/>
      <c r="J395" s="37">
        <f t="shared" ref="J395:N395" si="75">SUM(J396:J398)</f>
        <v>0</v>
      </c>
      <c r="K395" s="37">
        <f t="shared" si="75"/>
        <v>0</v>
      </c>
      <c r="L395" s="37">
        <f t="shared" si="75"/>
        <v>0</v>
      </c>
      <c r="M395" s="37">
        <f t="shared" si="75"/>
        <v>0</v>
      </c>
      <c r="N395" s="37">
        <f t="shared" si="75"/>
        <v>0</v>
      </c>
      <c r="O395" s="39">
        <f>SUM(O396:O398)</f>
        <v>5201.18</v>
      </c>
    </row>
    <row r="396" spans="1:15" s="3" customFormat="1" hidden="1" x14ac:dyDescent="0.25">
      <c r="A396" s="19" t="s">
        <v>1</v>
      </c>
      <c r="B396" s="59" t="s">
        <v>197</v>
      </c>
      <c r="C396" s="60"/>
      <c r="D396" s="60"/>
      <c r="E396" s="61"/>
      <c r="F396" s="19"/>
      <c r="G396" s="19"/>
      <c r="H396" s="19"/>
      <c r="I396" s="19"/>
      <c r="J396" s="19"/>
      <c r="K396" s="19"/>
      <c r="L396" s="19"/>
      <c r="M396" s="19"/>
      <c r="N396" s="19"/>
      <c r="O396" s="20"/>
    </row>
    <row r="397" spans="1:15" s="3" customFormat="1" hidden="1" x14ac:dyDescent="0.25">
      <c r="A397" s="18" t="s">
        <v>10</v>
      </c>
      <c r="B397" s="62" t="s">
        <v>436</v>
      </c>
      <c r="C397" s="63"/>
      <c r="D397" s="63"/>
      <c r="E397" s="64"/>
      <c r="F397" s="19">
        <v>1</v>
      </c>
      <c r="G397" s="19"/>
      <c r="H397" s="19"/>
      <c r="I397" s="19"/>
      <c r="J397" s="19"/>
      <c r="K397" s="19"/>
      <c r="L397" s="19"/>
      <c r="M397" s="19"/>
      <c r="N397" s="19"/>
      <c r="O397" s="28">
        <v>2600.59</v>
      </c>
    </row>
    <row r="398" spans="1:15" s="3" customFormat="1" hidden="1" x14ac:dyDescent="0.25">
      <c r="A398" s="18" t="s">
        <v>10</v>
      </c>
      <c r="B398" s="62" t="s">
        <v>437</v>
      </c>
      <c r="C398" s="63"/>
      <c r="D398" s="63"/>
      <c r="E398" s="64"/>
      <c r="F398" s="19">
        <v>1</v>
      </c>
      <c r="G398" s="19"/>
      <c r="H398" s="19"/>
      <c r="I398" s="19"/>
      <c r="J398" s="19"/>
      <c r="K398" s="19"/>
      <c r="L398" s="19"/>
      <c r="M398" s="19"/>
      <c r="N398" s="19"/>
      <c r="O398" s="28">
        <v>2600.59</v>
      </c>
    </row>
    <row r="399" spans="1:15" s="42" customFormat="1" hidden="1" x14ac:dyDescent="0.25">
      <c r="A399" s="47" t="s">
        <v>466</v>
      </c>
      <c r="B399" s="48" t="s">
        <v>470</v>
      </c>
      <c r="C399" s="48"/>
      <c r="D399" s="47" t="s">
        <v>10</v>
      </c>
      <c r="E399" s="48" t="s">
        <v>467</v>
      </c>
      <c r="F399" s="47">
        <f t="shared" ref="F399:O399" si="76">SUM(F400:F401)</f>
        <v>1</v>
      </c>
      <c r="G399" s="47"/>
      <c r="H399" s="47"/>
      <c r="I399" s="47"/>
      <c r="J399" s="47">
        <f t="shared" si="76"/>
        <v>0</v>
      </c>
      <c r="K399" s="47">
        <f t="shared" si="76"/>
        <v>0</v>
      </c>
      <c r="L399" s="47">
        <f t="shared" si="76"/>
        <v>0</v>
      </c>
      <c r="M399" s="47">
        <f t="shared" si="76"/>
        <v>0</v>
      </c>
      <c r="N399" s="47">
        <f t="shared" si="76"/>
        <v>0</v>
      </c>
      <c r="O399" s="49">
        <f t="shared" si="76"/>
        <v>520.11800000000005</v>
      </c>
    </row>
    <row r="400" spans="1:15" s="3" customFormat="1" hidden="1" x14ac:dyDescent="0.25">
      <c r="A400" s="19" t="s">
        <v>1</v>
      </c>
      <c r="B400" s="59" t="s">
        <v>197</v>
      </c>
      <c r="C400" s="60"/>
      <c r="D400" s="60"/>
      <c r="E400" s="61"/>
      <c r="F400" s="19"/>
      <c r="G400" s="19"/>
      <c r="H400" s="19"/>
      <c r="I400" s="19"/>
      <c r="J400" s="19"/>
      <c r="K400" s="19"/>
      <c r="L400" s="19"/>
      <c r="M400" s="19"/>
      <c r="N400" s="19"/>
      <c r="O400" s="20"/>
    </row>
    <row r="401" spans="1:15" s="36" customFormat="1" hidden="1" x14ac:dyDescent="0.25">
      <c r="A401" s="50" t="s">
        <v>10</v>
      </c>
      <c r="B401" s="76" t="s">
        <v>471</v>
      </c>
      <c r="C401" s="77"/>
      <c r="D401" s="77"/>
      <c r="E401" s="78"/>
      <c r="F401" s="51">
        <v>1</v>
      </c>
      <c r="G401" s="51"/>
      <c r="H401" s="51"/>
      <c r="I401" s="51"/>
      <c r="J401" s="51"/>
      <c r="K401" s="51"/>
      <c r="L401" s="51"/>
      <c r="M401" s="51"/>
      <c r="N401" s="51"/>
      <c r="O401" s="52">
        <f>2600.59/30*6</f>
        <v>520.11800000000005</v>
      </c>
    </row>
    <row r="402" spans="1:15" s="36" customFormat="1" hidden="1" x14ac:dyDescent="0.25">
      <c r="A402" s="33"/>
      <c r="B402" s="34"/>
      <c r="C402" s="34"/>
      <c r="D402" s="33"/>
      <c r="E402" s="35" t="s">
        <v>27</v>
      </c>
      <c r="F402" s="13">
        <f>F399+F395+F381</f>
        <v>15</v>
      </c>
      <c r="G402" s="13"/>
      <c r="H402" s="13"/>
      <c r="I402" s="13"/>
      <c r="J402" s="13">
        <f>J399+J381</f>
        <v>0</v>
      </c>
      <c r="K402" s="13">
        <f>K399+K381</f>
        <v>0</v>
      </c>
      <c r="L402" s="13">
        <f>L399+L381</f>
        <v>0</v>
      </c>
      <c r="M402" s="13">
        <f>M399+M381</f>
        <v>0</v>
      </c>
      <c r="N402" s="13">
        <f>N399+N381</f>
        <v>0</v>
      </c>
      <c r="O402" s="15">
        <f>O399+O395+O381</f>
        <v>36928.378000000004</v>
      </c>
    </row>
    <row r="403" spans="1:15" s="3" customFormat="1" hidden="1" x14ac:dyDescent="0.25">
      <c r="A403" s="21"/>
      <c r="B403" s="27"/>
      <c r="C403" s="27"/>
      <c r="D403" s="21"/>
      <c r="E403" s="22"/>
      <c r="F403" s="24"/>
      <c r="G403" s="24"/>
      <c r="H403" s="24"/>
      <c r="I403" s="24"/>
      <c r="J403" s="24"/>
      <c r="K403" s="24"/>
      <c r="L403" s="24"/>
      <c r="M403" s="24"/>
      <c r="N403" s="24"/>
      <c r="O403" s="32"/>
    </row>
    <row r="404" spans="1:15" s="3" customFormat="1" hidden="1" x14ac:dyDescent="0.25">
      <c r="A404" s="79" t="s">
        <v>187</v>
      </c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9"/>
      <c r="M404" s="79"/>
      <c r="N404" s="79"/>
      <c r="O404" s="80"/>
    </row>
    <row r="405" spans="1:15" s="26" customFormat="1" hidden="1" x14ac:dyDescent="0.25">
      <c r="A405" s="37" t="s">
        <v>399</v>
      </c>
      <c r="B405" s="38" t="s">
        <v>188</v>
      </c>
      <c r="C405" s="38"/>
      <c r="D405" s="37" t="s">
        <v>10</v>
      </c>
      <c r="E405" s="38" t="s">
        <v>468</v>
      </c>
      <c r="F405" s="37">
        <f>SUM(F406:F407)</f>
        <v>1</v>
      </c>
      <c r="G405" s="37"/>
      <c r="H405" s="37"/>
      <c r="I405" s="37"/>
      <c r="J405" s="37">
        <f t="shared" ref="J405:N405" si="77">SUM(J406:J407)</f>
        <v>0</v>
      </c>
      <c r="K405" s="37">
        <f t="shared" si="77"/>
        <v>0</v>
      </c>
      <c r="L405" s="37">
        <f t="shared" si="77"/>
        <v>0</v>
      </c>
      <c r="M405" s="37">
        <f t="shared" si="77"/>
        <v>0</v>
      </c>
      <c r="N405" s="37">
        <f t="shared" si="77"/>
        <v>0</v>
      </c>
      <c r="O405" s="41">
        <f>SUM(O406:O407)</f>
        <v>2600.59</v>
      </c>
    </row>
    <row r="406" spans="1:15" s="3" customFormat="1" hidden="1" x14ac:dyDescent="0.25">
      <c r="A406" s="19" t="s">
        <v>1</v>
      </c>
      <c r="B406" s="59" t="s">
        <v>197</v>
      </c>
      <c r="C406" s="60"/>
      <c r="D406" s="60"/>
      <c r="E406" s="61"/>
      <c r="F406" s="19"/>
      <c r="G406" s="19"/>
      <c r="H406" s="19"/>
      <c r="I406" s="19"/>
      <c r="J406" s="19"/>
      <c r="K406" s="19"/>
      <c r="L406" s="19"/>
      <c r="M406" s="19"/>
      <c r="N406" s="19"/>
      <c r="O406" s="20"/>
    </row>
    <row r="407" spans="1:15" s="3" customFormat="1" hidden="1" x14ac:dyDescent="0.25">
      <c r="A407" s="18" t="s">
        <v>10</v>
      </c>
      <c r="B407" s="62" t="s">
        <v>264</v>
      </c>
      <c r="C407" s="63"/>
      <c r="D407" s="63"/>
      <c r="E407" s="64"/>
      <c r="F407" s="19">
        <v>1</v>
      </c>
      <c r="G407" s="19"/>
      <c r="H407" s="19"/>
      <c r="I407" s="19"/>
      <c r="J407" s="19"/>
      <c r="K407" s="19"/>
      <c r="L407" s="19"/>
      <c r="M407" s="19"/>
      <c r="N407" s="19"/>
      <c r="O407" s="28">
        <v>2600.59</v>
      </c>
    </row>
    <row r="408" spans="1:15" s="3" customFormat="1" hidden="1" x14ac:dyDescent="0.25">
      <c r="A408" s="65" t="s">
        <v>27</v>
      </c>
      <c r="B408" s="66"/>
      <c r="C408" s="66"/>
      <c r="D408" s="66"/>
      <c r="E408" s="67"/>
      <c r="F408" s="13">
        <f>F405</f>
        <v>1</v>
      </c>
      <c r="G408" s="13"/>
      <c r="H408" s="13"/>
      <c r="I408" s="13"/>
      <c r="J408" s="13">
        <f t="shared" ref="J408:N408" si="78">J405</f>
        <v>0</v>
      </c>
      <c r="K408" s="13">
        <f t="shared" si="78"/>
        <v>0</v>
      </c>
      <c r="L408" s="13">
        <f t="shared" si="78"/>
        <v>0</v>
      </c>
      <c r="M408" s="13">
        <f t="shared" si="78"/>
        <v>0</v>
      </c>
      <c r="N408" s="13">
        <f t="shared" si="78"/>
        <v>0</v>
      </c>
      <c r="O408" s="30">
        <f>O405</f>
        <v>2600.59</v>
      </c>
    </row>
    <row r="409" spans="1:15" s="3" customFormat="1" hidden="1" x14ac:dyDescent="0.25">
      <c r="A409" s="68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70"/>
    </row>
    <row r="410" spans="1:15" hidden="1" x14ac:dyDescent="0.25">
      <c r="A410" s="71" t="s">
        <v>182</v>
      </c>
      <c r="B410" s="72"/>
      <c r="C410" s="72"/>
      <c r="D410" s="72"/>
      <c r="E410" s="73"/>
      <c r="F410" s="2">
        <f>F408+F402+F374+F366+F357+F296+F283+F121+F106+F97+F83</f>
        <v>182</v>
      </c>
      <c r="G410" s="2"/>
      <c r="H410" s="2"/>
      <c r="I410" s="2"/>
      <c r="J410" s="2">
        <f ca="1">J408+J402+J374+J366+J357+J296+J283+J121+J97+J83</f>
        <v>0</v>
      </c>
      <c r="K410" s="2">
        <f ca="1">K408+K402+K374+K366+K357+K296+K283+K121+K97+K83</f>
        <v>0</v>
      </c>
      <c r="L410" s="2">
        <v>4</v>
      </c>
      <c r="M410" s="2">
        <f ca="1">M408+M402+M374+M366+M357+M296+M283+M121+M97+M83</f>
        <v>0</v>
      </c>
      <c r="N410" s="2">
        <v>0</v>
      </c>
      <c r="O410" s="46">
        <f>O408+O402+O374+O366+O357+O296+O283+O121+O106+O97+O83</f>
        <v>506328.47599999997</v>
      </c>
    </row>
    <row r="411" spans="1:15" hidden="1" x14ac:dyDescent="0.25">
      <c r="F411" s="16">
        <f>F410+L410</f>
        <v>186</v>
      </c>
      <c r="G411" s="16"/>
      <c r="H411" s="16"/>
      <c r="I411" s="16"/>
    </row>
    <row r="412" spans="1:15" x14ac:dyDescent="0.25">
      <c r="A412" s="74" t="s">
        <v>443</v>
      </c>
      <c r="B412" s="74"/>
      <c r="C412" s="74"/>
      <c r="D412" s="74"/>
      <c r="E412" s="44" t="s">
        <v>444</v>
      </c>
      <c r="J412" s="1"/>
      <c r="K412" s="1"/>
      <c r="L412" s="1"/>
      <c r="M412" s="1"/>
      <c r="N412" s="1"/>
      <c r="O412" s="1"/>
    </row>
    <row r="413" spans="1:15" x14ac:dyDescent="0.25">
      <c r="A413" s="75" t="s">
        <v>421</v>
      </c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75"/>
      <c r="B414" s="75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</row>
    <row r="415" spans="1:15" x14ac:dyDescent="0.25">
      <c r="A415" s="75"/>
      <c r="B415" s="75"/>
      <c r="C415" s="75"/>
      <c r="D415" s="75"/>
      <c r="E415" s="75"/>
      <c r="F415" s="75"/>
      <c r="G415" s="75"/>
      <c r="H415" s="75"/>
      <c r="I415" s="75"/>
      <c r="J415" s="75"/>
      <c r="K415" s="75"/>
      <c r="L415" s="75"/>
      <c r="M415" s="75"/>
      <c r="N415" s="75"/>
      <c r="O415" s="75"/>
    </row>
    <row r="416" spans="1:15" x14ac:dyDescent="0.25">
      <c r="A416" s="75"/>
      <c r="B416" s="75"/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</row>
    <row r="417" spans="1:15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</row>
    <row r="418" spans="1:15" x14ac:dyDescent="0.25">
      <c r="A418" s="58"/>
      <c r="B418" s="58"/>
      <c r="C418" s="58"/>
      <c r="D418" s="58"/>
    </row>
    <row r="419" spans="1:15" x14ac:dyDescent="0.25">
      <c r="A419" s="58"/>
      <c r="B419" s="58"/>
      <c r="C419" s="58"/>
      <c r="D419" s="58"/>
      <c r="E419" s="45" t="s">
        <v>445</v>
      </c>
    </row>
  </sheetData>
  <mergeCells count="281">
    <mergeCell ref="A8:P8"/>
    <mergeCell ref="A123:P123"/>
    <mergeCell ref="B75:E75"/>
    <mergeCell ref="B76:E76"/>
    <mergeCell ref="B77:E77"/>
    <mergeCell ref="B81:E81"/>
    <mergeCell ref="B391:E391"/>
    <mergeCell ref="B392:E392"/>
    <mergeCell ref="B393:E393"/>
    <mergeCell ref="B294:E294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5:O285"/>
    <mergeCell ref="B253:E253"/>
    <mergeCell ref="B255:E255"/>
    <mergeCell ref="B256:E256"/>
    <mergeCell ref="B265:E265"/>
    <mergeCell ref="B266:E266"/>
    <mergeCell ref="B269:E269"/>
    <mergeCell ref="B293:E293"/>
    <mergeCell ref="B295:E295"/>
    <mergeCell ref="A298:O298"/>
    <mergeCell ref="B300:E300"/>
    <mergeCell ref="B301:E301"/>
    <mergeCell ref="B303:E303"/>
    <mergeCell ref="B287:E287"/>
    <mergeCell ref="B288:E288"/>
    <mergeCell ref="B289:E289"/>
    <mergeCell ref="B290:E290"/>
    <mergeCell ref="B291:E291"/>
    <mergeCell ref="B292:E292"/>
    <mergeCell ref="B313:E313"/>
    <mergeCell ref="B315:E315"/>
    <mergeCell ref="B316:E316"/>
    <mergeCell ref="B320:E320"/>
    <mergeCell ref="B321:E321"/>
    <mergeCell ref="B324:E324"/>
    <mergeCell ref="B304:E304"/>
    <mergeCell ref="B306:E306"/>
    <mergeCell ref="B307:E307"/>
    <mergeCell ref="B309:E309"/>
    <mergeCell ref="B310:E310"/>
    <mergeCell ref="B312:E312"/>
    <mergeCell ref="B333:E333"/>
    <mergeCell ref="B335:E335"/>
    <mergeCell ref="B336:E336"/>
    <mergeCell ref="B338:E338"/>
    <mergeCell ref="B339:E339"/>
    <mergeCell ref="B341:E341"/>
    <mergeCell ref="B325:E325"/>
    <mergeCell ref="B327:E327"/>
    <mergeCell ref="B328:E328"/>
    <mergeCell ref="B329:E329"/>
    <mergeCell ref="B330:E330"/>
    <mergeCell ref="B332:E332"/>
    <mergeCell ref="B353:E353"/>
    <mergeCell ref="B355:E355"/>
    <mergeCell ref="B356:E356"/>
    <mergeCell ref="A359:O359"/>
    <mergeCell ref="B361:E361"/>
    <mergeCell ref="B362:E362"/>
    <mergeCell ref="B342:E342"/>
    <mergeCell ref="B345:E345"/>
    <mergeCell ref="B346:E346"/>
    <mergeCell ref="B349:E349"/>
    <mergeCell ref="B350:E350"/>
    <mergeCell ref="B352:E352"/>
    <mergeCell ref="B372:E372"/>
    <mergeCell ref="B373:E373"/>
    <mergeCell ref="A376:O376"/>
    <mergeCell ref="A380:O380"/>
    <mergeCell ref="B382:E382"/>
    <mergeCell ref="B383:E383"/>
    <mergeCell ref="B363:E363"/>
    <mergeCell ref="B364:E364"/>
    <mergeCell ref="B365:E365"/>
    <mergeCell ref="A368:O368"/>
    <mergeCell ref="B370:E370"/>
    <mergeCell ref="B371:E371"/>
    <mergeCell ref="B390:E390"/>
    <mergeCell ref="B394:E394"/>
    <mergeCell ref="B400:E400"/>
    <mergeCell ref="B401:E401"/>
    <mergeCell ref="A404:O404"/>
    <mergeCell ref="B384:E384"/>
    <mergeCell ref="B385:E385"/>
    <mergeCell ref="B386:E386"/>
    <mergeCell ref="B387:E387"/>
    <mergeCell ref="B388:E388"/>
    <mergeCell ref="B389:E389"/>
    <mergeCell ref="B396:E396"/>
    <mergeCell ref="B397:E397"/>
    <mergeCell ref="B398:E398"/>
    <mergeCell ref="A419:D419"/>
    <mergeCell ref="A418:D418"/>
    <mergeCell ref="B406:E406"/>
    <mergeCell ref="B407:E407"/>
    <mergeCell ref="A408:E408"/>
    <mergeCell ref="A409:O409"/>
    <mergeCell ref="A410:E410"/>
    <mergeCell ref="A412:D412"/>
    <mergeCell ref="A413:O413"/>
    <mergeCell ref="A414:O414"/>
    <mergeCell ref="A415:O415"/>
    <mergeCell ref="A416:O4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2019-07-03T14:39:28Z</dcterms:modified>
</cp:coreProperties>
</file>