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10 Na Hora - Taguatinga" sheetId="51" r:id="rId1"/>
    <sheet name="Plan5" sheetId="67" r:id="rId2"/>
  </sheets>
  <definedNames>
    <definedName name="_xlnm.Print_Area" localSheetId="0">'01.10 Na Hora - Taguatinga'!$A$1:$P$415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7" i="51" l="1"/>
  <c r="P68" i="51"/>
  <c r="P69" i="51"/>
  <c r="P70" i="51"/>
  <c r="P71" i="51"/>
  <c r="P72" i="51"/>
  <c r="P73" i="51"/>
  <c r="P74" i="51"/>
  <c r="P75" i="51"/>
  <c r="P76" i="51"/>
  <c r="P77" i="51"/>
  <c r="P78" i="51"/>
  <c r="P79" i="51"/>
  <c r="P80" i="51"/>
  <c r="P81" i="51"/>
  <c r="P82" i="51"/>
  <c r="P83" i="51"/>
  <c r="P84" i="51"/>
  <c r="P85" i="51"/>
  <c r="P86" i="51"/>
  <c r="P87" i="51"/>
  <c r="P88" i="51"/>
  <c r="P89" i="51"/>
  <c r="P90" i="51"/>
  <c r="P91" i="51"/>
  <c r="P92" i="51"/>
  <c r="P93" i="51"/>
  <c r="P94" i="51"/>
  <c r="P95" i="51"/>
  <c r="P96" i="51"/>
  <c r="P97" i="51"/>
  <c r="P98" i="51"/>
  <c r="P99" i="51"/>
  <c r="P100" i="51"/>
  <c r="P101" i="51"/>
  <c r="P102" i="51"/>
  <c r="P103" i="51"/>
  <c r="P104" i="51"/>
  <c r="P105" i="51"/>
  <c r="P106" i="51"/>
  <c r="P107" i="51"/>
  <c r="P108" i="51"/>
  <c r="P109" i="51"/>
  <c r="P110" i="51"/>
  <c r="P111" i="51"/>
  <c r="P112" i="51"/>
  <c r="P113" i="51"/>
  <c r="P114" i="51"/>
  <c r="P115" i="51"/>
  <c r="P116" i="51"/>
  <c r="P117" i="51"/>
  <c r="P118" i="51"/>
  <c r="P119" i="51"/>
  <c r="P120" i="51"/>
  <c r="P121" i="51"/>
  <c r="P122" i="51"/>
  <c r="P123" i="51"/>
  <c r="P124" i="51"/>
  <c r="P125" i="51"/>
  <c r="P126" i="51"/>
  <c r="P127" i="51"/>
  <c r="P128" i="51"/>
  <c r="P129" i="51"/>
  <c r="P130" i="51"/>
  <c r="P131" i="51"/>
  <c r="P132" i="51"/>
  <c r="P133" i="51"/>
  <c r="P134" i="51"/>
  <c r="P135" i="51"/>
  <c r="P136" i="51"/>
  <c r="P137" i="51"/>
  <c r="P138" i="51"/>
  <c r="P139" i="51"/>
  <c r="P140" i="51"/>
  <c r="P141" i="51"/>
  <c r="P142" i="51"/>
  <c r="P143" i="51"/>
  <c r="P144" i="51"/>
  <c r="P145" i="51"/>
  <c r="P146" i="51"/>
  <c r="P147" i="51"/>
  <c r="P148" i="51"/>
  <c r="P149" i="51"/>
  <c r="P150" i="51"/>
  <c r="P151" i="51"/>
  <c r="P152" i="51"/>
  <c r="P153" i="51"/>
  <c r="P154" i="51"/>
  <c r="P155" i="51"/>
  <c r="P156" i="51"/>
  <c r="P157" i="51"/>
  <c r="P158" i="51"/>
  <c r="P159" i="51"/>
  <c r="P160" i="51"/>
  <c r="P161" i="51"/>
  <c r="P162" i="51"/>
  <c r="P163" i="51"/>
  <c r="P164" i="51"/>
  <c r="P165" i="51"/>
  <c r="P166" i="51"/>
  <c r="P167" i="51"/>
  <c r="P168" i="51"/>
  <c r="P169" i="51"/>
  <c r="P170" i="51"/>
  <c r="P171" i="51"/>
  <c r="P172" i="51"/>
  <c r="P173" i="51"/>
  <c r="P174" i="51"/>
  <c r="P175" i="51"/>
  <c r="P176" i="51"/>
  <c r="P177" i="51"/>
  <c r="P178" i="51"/>
  <c r="P179" i="51"/>
  <c r="P180" i="51"/>
  <c r="P181" i="51"/>
  <c r="P182" i="51"/>
  <c r="P183" i="51"/>
  <c r="P184" i="51"/>
  <c r="P185" i="51"/>
  <c r="P186" i="51"/>
  <c r="P187" i="51"/>
  <c r="P188" i="51"/>
  <c r="P189" i="51"/>
  <c r="P190" i="51"/>
  <c r="P191" i="51"/>
  <c r="P192" i="51"/>
  <c r="P193" i="51"/>
  <c r="P194" i="51"/>
  <c r="P195" i="51"/>
  <c r="P196" i="51"/>
  <c r="P197" i="51"/>
  <c r="P198" i="51"/>
  <c r="P199" i="51"/>
  <c r="P200" i="51"/>
  <c r="P201" i="51"/>
  <c r="P202" i="51"/>
  <c r="P203" i="51"/>
  <c r="P204" i="51"/>
  <c r="P205" i="51"/>
  <c r="P206" i="51"/>
  <c r="P207" i="51"/>
  <c r="P208" i="51"/>
  <c r="P209" i="51"/>
  <c r="P210" i="51"/>
  <c r="P211" i="51"/>
  <c r="P212" i="51"/>
  <c r="P213" i="51"/>
  <c r="P214" i="51"/>
  <c r="P215" i="51"/>
  <c r="P216" i="51"/>
  <c r="P217" i="51"/>
  <c r="P218" i="51"/>
  <c r="P219" i="51"/>
  <c r="P220" i="51"/>
  <c r="P221" i="51"/>
  <c r="P222" i="51"/>
  <c r="P223" i="51"/>
  <c r="P224" i="51"/>
  <c r="P225" i="51"/>
  <c r="P226" i="51"/>
  <c r="P227" i="51"/>
  <c r="P228" i="51"/>
  <c r="P229" i="51"/>
  <c r="P230" i="51"/>
  <c r="P231" i="51"/>
  <c r="P232" i="51"/>
  <c r="P233" i="51"/>
  <c r="P234" i="51"/>
  <c r="P235" i="51"/>
  <c r="P236" i="51"/>
  <c r="P237" i="51"/>
  <c r="P238" i="51"/>
  <c r="P239" i="51"/>
  <c r="P240" i="51"/>
  <c r="P241" i="51"/>
  <c r="P242" i="51"/>
  <c r="P243" i="51"/>
  <c r="P244" i="51"/>
  <c r="P245" i="51"/>
  <c r="P246" i="51"/>
  <c r="P247" i="51"/>
  <c r="P248" i="51"/>
  <c r="P249" i="51"/>
  <c r="P250" i="51"/>
  <c r="P251" i="51"/>
  <c r="P252" i="51"/>
  <c r="P253" i="51"/>
  <c r="P254" i="51"/>
  <c r="P255" i="51"/>
  <c r="P256" i="51"/>
  <c r="P257" i="51"/>
  <c r="P258" i="51"/>
  <c r="P259" i="51"/>
  <c r="P260" i="51"/>
  <c r="P261" i="51"/>
  <c r="P262" i="51"/>
  <c r="P263" i="51"/>
  <c r="P264" i="51"/>
  <c r="P265" i="51"/>
  <c r="P266" i="51"/>
  <c r="P267" i="51"/>
  <c r="P268" i="51"/>
  <c r="P269" i="51"/>
  <c r="P270" i="51"/>
  <c r="P271" i="51"/>
  <c r="P272" i="51"/>
  <c r="P273" i="51"/>
  <c r="P274" i="51"/>
  <c r="P275" i="51"/>
  <c r="P276" i="51"/>
  <c r="P277" i="51"/>
  <c r="P278" i="51"/>
  <c r="P279" i="51"/>
  <c r="P280" i="51"/>
  <c r="P281" i="51"/>
  <c r="P282" i="51"/>
  <c r="P283" i="51"/>
  <c r="P284" i="51"/>
  <c r="P285" i="51"/>
  <c r="P286" i="51"/>
  <c r="P287" i="51"/>
  <c r="P288" i="51"/>
  <c r="P289" i="51"/>
  <c r="P290" i="51"/>
  <c r="P291" i="51"/>
  <c r="P292" i="51"/>
  <c r="P293" i="51"/>
  <c r="P294" i="51"/>
  <c r="P295" i="51"/>
  <c r="P296" i="51"/>
  <c r="P297" i="51"/>
  <c r="P298" i="51"/>
  <c r="P299" i="51"/>
  <c r="P300" i="51"/>
  <c r="P301" i="51"/>
  <c r="P302" i="51"/>
  <c r="P303" i="51"/>
  <c r="P304" i="51"/>
  <c r="P305" i="51"/>
  <c r="P306" i="51"/>
  <c r="P307" i="51"/>
  <c r="P308" i="51"/>
  <c r="P309" i="51"/>
  <c r="P310" i="51"/>
  <c r="P311" i="51"/>
  <c r="P312" i="51"/>
  <c r="P313" i="51"/>
  <c r="P314" i="51"/>
  <c r="P315" i="51"/>
  <c r="P316" i="51"/>
  <c r="P317" i="51"/>
  <c r="P318" i="51"/>
  <c r="P319" i="51"/>
  <c r="P320" i="51"/>
  <c r="P321" i="51"/>
  <c r="P322" i="51"/>
  <c r="P323" i="51"/>
  <c r="P324" i="51"/>
  <c r="P325" i="51"/>
  <c r="P326" i="51"/>
  <c r="P327" i="51"/>
  <c r="P328" i="51"/>
  <c r="P329" i="51"/>
  <c r="P330" i="51"/>
  <c r="P331" i="51"/>
  <c r="P332" i="51"/>
  <c r="P333" i="51"/>
  <c r="P334" i="51"/>
  <c r="P335" i="51"/>
  <c r="P336" i="51"/>
  <c r="P337" i="51"/>
  <c r="P338" i="51"/>
  <c r="P339" i="51"/>
  <c r="P340" i="51"/>
  <c r="P341" i="51"/>
  <c r="P342" i="51"/>
  <c r="P343" i="51"/>
  <c r="P344" i="51"/>
  <c r="P345" i="51"/>
  <c r="P346" i="51"/>
  <c r="P347" i="51"/>
  <c r="P348" i="51"/>
  <c r="P349" i="51"/>
  <c r="P350" i="51"/>
  <c r="P351" i="51"/>
  <c r="P352" i="51"/>
  <c r="P353" i="51"/>
  <c r="P354" i="51"/>
  <c r="P355" i="51"/>
  <c r="P356" i="51"/>
  <c r="P357" i="51"/>
  <c r="P358" i="51"/>
  <c r="P359" i="51"/>
  <c r="P360" i="51"/>
  <c r="P361" i="51"/>
  <c r="P362" i="51"/>
  <c r="P363" i="51"/>
  <c r="P364" i="51"/>
  <c r="P365" i="51"/>
  <c r="P366" i="51"/>
  <c r="P367" i="51"/>
  <c r="P368" i="51"/>
  <c r="P369" i="51"/>
  <c r="P370" i="51"/>
  <c r="P371" i="51"/>
  <c r="P372" i="51"/>
  <c r="P373" i="51"/>
  <c r="P374" i="51"/>
  <c r="P375" i="51"/>
  <c r="P376" i="51"/>
  <c r="P377" i="51"/>
  <c r="P378" i="51"/>
  <c r="P379" i="51"/>
  <c r="P380" i="51"/>
  <c r="P381" i="51"/>
  <c r="P382" i="51"/>
  <c r="P383" i="51"/>
  <c r="P384" i="51"/>
  <c r="P385" i="51"/>
  <c r="P386" i="51"/>
  <c r="P387" i="51"/>
  <c r="P388" i="51"/>
  <c r="P389" i="51"/>
  <c r="P390" i="51"/>
  <c r="P391" i="51"/>
  <c r="P392" i="51"/>
  <c r="P393" i="51"/>
  <c r="P394" i="51"/>
  <c r="P395" i="51"/>
  <c r="P396" i="51"/>
  <c r="P397" i="51"/>
  <c r="P398" i="51"/>
  <c r="P399" i="51"/>
  <c r="P400" i="51"/>
  <c r="P401" i="51"/>
  <c r="P402" i="51"/>
  <c r="P403" i="51"/>
  <c r="P404" i="51"/>
  <c r="P405" i="51"/>
  <c r="P406" i="51"/>
  <c r="P407" i="51"/>
  <c r="P66" i="51"/>
  <c r="P64" i="51" s="1"/>
  <c r="G64" i="51" l="1"/>
  <c r="H64" i="51"/>
  <c r="I64" i="51"/>
  <c r="J64" i="51"/>
  <c r="O64" i="51" l="1"/>
  <c r="N64" i="51" l="1"/>
  <c r="M64" i="51"/>
  <c r="L64" i="51"/>
  <c r="K64" i="51"/>
  <c r="F64" i="51"/>
  <c r="O397" i="51" l="1"/>
  <c r="O377" i="51" l="1"/>
  <c r="O77" i="51"/>
  <c r="N77" i="51"/>
  <c r="M77" i="51"/>
  <c r="L77" i="51"/>
  <c r="K77" i="51"/>
  <c r="J77" i="51"/>
  <c r="F77" i="51"/>
  <c r="O73" i="51"/>
  <c r="N73" i="51"/>
  <c r="M73" i="51"/>
  <c r="L73" i="51"/>
  <c r="K73" i="51"/>
  <c r="J73" i="51"/>
  <c r="F73" i="51"/>
  <c r="O391" i="51"/>
  <c r="N391" i="51"/>
  <c r="M391" i="51"/>
  <c r="L391" i="51"/>
  <c r="K391" i="51"/>
  <c r="J391" i="51"/>
  <c r="F391" i="51"/>
  <c r="O48" i="51"/>
  <c r="O36" i="51" l="1"/>
  <c r="O35" i="51"/>
  <c r="O34" i="51"/>
  <c r="O28" i="51" l="1"/>
  <c r="O401" i="51" l="1"/>
  <c r="O404" i="51" s="1"/>
  <c r="N401" i="51"/>
  <c r="N404" i="51" s="1"/>
  <c r="M401" i="51"/>
  <c r="M404" i="51" s="1"/>
  <c r="L401" i="51"/>
  <c r="L404" i="51" s="1"/>
  <c r="K401" i="51"/>
  <c r="K404" i="51" s="1"/>
  <c r="J401" i="51"/>
  <c r="J404" i="51" s="1"/>
  <c r="F401" i="51"/>
  <c r="F404" i="51" s="1"/>
  <c r="O395" i="51"/>
  <c r="N395" i="51"/>
  <c r="M395" i="51"/>
  <c r="L395" i="51"/>
  <c r="K395" i="51"/>
  <c r="J395" i="51"/>
  <c r="F395" i="51"/>
  <c r="N377" i="51"/>
  <c r="M377" i="51"/>
  <c r="L377" i="51"/>
  <c r="K377" i="51"/>
  <c r="J377" i="51"/>
  <c r="F377" i="51"/>
  <c r="N374" i="51"/>
  <c r="M374" i="51"/>
  <c r="L374" i="51"/>
  <c r="K374" i="51"/>
  <c r="J374" i="51"/>
  <c r="F374" i="51"/>
  <c r="O365" i="51"/>
  <c r="O370" i="51" s="1"/>
  <c r="N365" i="51"/>
  <c r="N370" i="51" s="1"/>
  <c r="M365" i="51"/>
  <c r="M370" i="51" s="1"/>
  <c r="L365" i="51"/>
  <c r="L370" i="51" s="1"/>
  <c r="K365" i="51"/>
  <c r="K370" i="51" s="1"/>
  <c r="J365" i="51"/>
  <c r="J370" i="51" s="1"/>
  <c r="F365" i="51"/>
  <c r="F370" i="51" s="1"/>
  <c r="O356" i="51"/>
  <c r="O362" i="51" s="1"/>
  <c r="N356" i="51"/>
  <c r="N362" i="51" s="1"/>
  <c r="M356" i="51"/>
  <c r="M362" i="51" s="1"/>
  <c r="L356" i="51"/>
  <c r="L362" i="51" s="1"/>
  <c r="K356" i="51"/>
  <c r="K362" i="51" s="1"/>
  <c r="J356" i="51"/>
  <c r="J362" i="51" s="1"/>
  <c r="F356" i="51"/>
  <c r="F362" i="51" s="1"/>
  <c r="O350" i="51"/>
  <c r="N350" i="51"/>
  <c r="M350" i="51"/>
  <c r="L350" i="51"/>
  <c r="K350" i="51"/>
  <c r="J350" i="51"/>
  <c r="F350" i="51"/>
  <c r="O347" i="51"/>
  <c r="N347" i="51"/>
  <c r="M347" i="51"/>
  <c r="L347" i="51"/>
  <c r="K347" i="51"/>
  <c r="J347" i="51"/>
  <c r="F347" i="51"/>
  <c r="O344" i="51"/>
  <c r="N344" i="51"/>
  <c r="M344" i="51"/>
  <c r="L344" i="51"/>
  <c r="K344" i="51"/>
  <c r="J344" i="51"/>
  <c r="F344" i="51"/>
  <c r="O340" i="51"/>
  <c r="N340" i="51"/>
  <c r="M340" i="51"/>
  <c r="L340" i="51"/>
  <c r="K340" i="51"/>
  <c r="J340" i="51"/>
  <c r="F340" i="51"/>
  <c r="O336" i="51"/>
  <c r="N336" i="51"/>
  <c r="M336" i="51"/>
  <c r="L336" i="51"/>
  <c r="K336" i="51"/>
  <c r="J336" i="51"/>
  <c r="F336" i="51"/>
  <c r="O333" i="51"/>
  <c r="N333" i="51"/>
  <c r="M333" i="51"/>
  <c r="L333" i="51"/>
  <c r="K333" i="51"/>
  <c r="J333" i="51"/>
  <c r="F333" i="51"/>
  <c r="O330" i="51"/>
  <c r="N330" i="51"/>
  <c r="M330" i="51"/>
  <c r="L330" i="51"/>
  <c r="K330" i="51"/>
  <c r="J330" i="51"/>
  <c r="F330" i="51"/>
  <c r="O327" i="51"/>
  <c r="N327" i="51"/>
  <c r="M327" i="51"/>
  <c r="L327" i="51"/>
  <c r="K327" i="51"/>
  <c r="J327" i="51"/>
  <c r="F327" i="51"/>
  <c r="O322" i="51"/>
  <c r="N322" i="51"/>
  <c r="M322" i="51"/>
  <c r="L322" i="51"/>
  <c r="K322" i="51"/>
  <c r="J322" i="51"/>
  <c r="F322" i="51"/>
  <c r="O319" i="51"/>
  <c r="N319" i="51"/>
  <c r="M319" i="51"/>
  <c r="L319" i="51"/>
  <c r="K319" i="51"/>
  <c r="J319" i="51"/>
  <c r="F319" i="51"/>
  <c r="O315" i="51"/>
  <c r="N315" i="51"/>
  <c r="M315" i="51"/>
  <c r="L315" i="51"/>
  <c r="K315" i="51"/>
  <c r="J315" i="51"/>
  <c r="F315" i="51"/>
  <c r="O310" i="51"/>
  <c r="N310" i="51"/>
  <c r="M310" i="51"/>
  <c r="L310" i="51"/>
  <c r="K310" i="51"/>
  <c r="J310" i="51"/>
  <c r="F310" i="51"/>
  <c r="O307" i="51"/>
  <c r="N307" i="51"/>
  <c r="M307" i="51"/>
  <c r="L307" i="51"/>
  <c r="K307" i="51"/>
  <c r="J307" i="51"/>
  <c r="F307" i="51"/>
  <c r="O304" i="51"/>
  <c r="N304" i="51"/>
  <c r="M304" i="51"/>
  <c r="L304" i="51"/>
  <c r="K304" i="51"/>
  <c r="J304" i="51"/>
  <c r="F304" i="51"/>
  <c r="O301" i="51"/>
  <c r="N301" i="51"/>
  <c r="M301" i="51"/>
  <c r="L301" i="51"/>
  <c r="K301" i="51"/>
  <c r="J301" i="51"/>
  <c r="F301" i="51"/>
  <c r="O298" i="51"/>
  <c r="N298" i="51"/>
  <c r="M298" i="51"/>
  <c r="L298" i="51"/>
  <c r="K298" i="51"/>
  <c r="J298" i="51"/>
  <c r="F298" i="51"/>
  <c r="O295" i="51"/>
  <c r="N295" i="51"/>
  <c r="M295" i="51"/>
  <c r="L295" i="51"/>
  <c r="K295" i="51"/>
  <c r="J295" i="51"/>
  <c r="F295" i="51"/>
  <c r="O282" i="51"/>
  <c r="O292" i="51" s="1"/>
  <c r="N282" i="51"/>
  <c r="N292" i="51" s="1"/>
  <c r="M282" i="51"/>
  <c r="M292" i="51" s="1"/>
  <c r="L282" i="51"/>
  <c r="L292" i="51" s="1"/>
  <c r="K282" i="51"/>
  <c r="K292" i="51" s="1"/>
  <c r="J282" i="51"/>
  <c r="J292" i="51" s="1"/>
  <c r="F282" i="51"/>
  <c r="F292" i="51" s="1"/>
  <c r="O275" i="51"/>
  <c r="F275" i="51"/>
  <c r="O271" i="51"/>
  <c r="N271" i="51"/>
  <c r="M271" i="51"/>
  <c r="L271" i="51"/>
  <c r="K271" i="51"/>
  <c r="J271" i="51"/>
  <c r="F271" i="51"/>
  <c r="O267" i="51"/>
  <c r="N267" i="51"/>
  <c r="M267" i="51"/>
  <c r="L267" i="51"/>
  <c r="K267" i="51"/>
  <c r="J267" i="51"/>
  <c r="F267" i="51"/>
  <c r="O263" i="51"/>
  <c r="N263" i="51"/>
  <c r="M263" i="51"/>
  <c r="L263" i="51"/>
  <c r="K263" i="51"/>
  <c r="J263" i="51"/>
  <c r="F263" i="51"/>
  <c r="O253" i="51"/>
  <c r="N253" i="51"/>
  <c r="N250" i="51" s="1"/>
  <c r="N245" i="51" s="1"/>
  <c r="M253" i="51"/>
  <c r="M250" i="51" s="1"/>
  <c r="M245" i="51" s="1"/>
  <c r="L253" i="51"/>
  <c r="L250" i="51" s="1"/>
  <c r="L245" i="51" s="1"/>
  <c r="K253" i="51"/>
  <c r="K250" i="51" s="1"/>
  <c r="K245" i="51" s="1"/>
  <c r="J253" i="51"/>
  <c r="J250" i="51" s="1"/>
  <c r="J245" i="51" s="1"/>
  <c r="F253" i="51"/>
  <c r="O250" i="51"/>
  <c r="F250" i="51"/>
  <c r="O245" i="51"/>
  <c r="F245" i="51"/>
  <c r="O238" i="51"/>
  <c r="N238" i="51"/>
  <c r="M238" i="51"/>
  <c r="L238" i="51"/>
  <c r="K238" i="51"/>
  <c r="J238" i="51"/>
  <c r="F238" i="51"/>
  <c r="O231" i="51"/>
  <c r="N231" i="51"/>
  <c r="M231" i="51"/>
  <c r="L231" i="51"/>
  <c r="K231" i="51"/>
  <c r="J231" i="51"/>
  <c r="F231" i="51"/>
  <c r="O227" i="51"/>
  <c r="N227" i="51"/>
  <c r="N222" i="51" s="1"/>
  <c r="N216" i="51" s="1"/>
  <c r="M227" i="51"/>
  <c r="M222" i="51" s="1"/>
  <c r="M216" i="51" s="1"/>
  <c r="L227" i="51"/>
  <c r="L222" i="51" s="1"/>
  <c r="L216" i="51" s="1"/>
  <c r="K227" i="51"/>
  <c r="J227" i="51"/>
  <c r="F227" i="51"/>
  <c r="O222" i="51"/>
  <c r="K222" i="51"/>
  <c r="K216" i="51" s="1"/>
  <c r="J222" i="51"/>
  <c r="J216" i="51" s="1"/>
  <c r="F222" i="51"/>
  <c r="O216" i="51"/>
  <c r="F216" i="51"/>
  <c r="O209" i="51"/>
  <c r="N209" i="51"/>
  <c r="N206" i="51" s="1"/>
  <c r="M209" i="51"/>
  <c r="M206" i="51" s="1"/>
  <c r="L209" i="51"/>
  <c r="L206" i="51" s="1"/>
  <c r="K209" i="51"/>
  <c r="K206" i="51" s="1"/>
  <c r="J209" i="51"/>
  <c r="J206" i="51" s="1"/>
  <c r="F209" i="51"/>
  <c r="O206" i="51"/>
  <c r="F206" i="51"/>
  <c r="O184" i="51"/>
  <c r="N184" i="51"/>
  <c r="M184" i="51"/>
  <c r="L184" i="51"/>
  <c r="K184" i="51"/>
  <c r="J184" i="51"/>
  <c r="F184" i="51"/>
  <c r="O167" i="51"/>
  <c r="N167" i="51"/>
  <c r="N163" i="51" s="1"/>
  <c r="N160" i="51" s="1"/>
  <c r="M167" i="51"/>
  <c r="M163" i="51" s="1"/>
  <c r="M160" i="51" s="1"/>
  <c r="L167" i="51"/>
  <c r="K167" i="51"/>
  <c r="K163" i="51" s="1"/>
  <c r="K160" i="51" s="1"/>
  <c r="J167" i="51"/>
  <c r="J163" i="51" s="1"/>
  <c r="J160" i="51" s="1"/>
  <c r="F167" i="51"/>
  <c r="O163" i="51"/>
  <c r="L163" i="51"/>
  <c r="F163" i="51"/>
  <c r="O160" i="51"/>
  <c r="L160" i="51"/>
  <c r="F160" i="51"/>
  <c r="O136" i="51"/>
  <c r="N136" i="51"/>
  <c r="M136" i="51"/>
  <c r="L136" i="51"/>
  <c r="K136" i="51"/>
  <c r="J136" i="51"/>
  <c r="F136" i="51"/>
  <c r="O129" i="51"/>
  <c r="N129" i="51"/>
  <c r="N123" i="51" s="1"/>
  <c r="M129" i="51"/>
  <c r="M123" i="51" s="1"/>
  <c r="L129" i="51"/>
  <c r="L123" i="51" s="1"/>
  <c r="K129" i="51"/>
  <c r="K123" i="51" s="1"/>
  <c r="J129" i="51"/>
  <c r="J123" i="51" s="1"/>
  <c r="F129" i="51"/>
  <c r="O123" i="51"/>
  <c r="F123" i="51"/>
  <c r="O114" i="51"/>
  <c r="F114" i="51"/>
  <c r="O108" i="51"/>
  <c r="F108" i="51"/>
  <c r="O99" i="51"/>
  <c r="O105" i="51" s="1"/>
  <c r="F99" i="51"/>
  <c r="F105" i="51" s="1"/>
  <c r="O89" i="51"/>
  <c r="O96" i="51" s="1"/>
  <c r="N89" i="51"/>
  <c r="N96" i="51" s="1"/>
  <c r="M89" i="51"/>
  <c r="M96" i="51" s="1"/>
  <c r="L89" i="51"/>
  <c r="L96" i="51" s="1"/>
  <c r="K89" i="51"/>
  <c r="K96" i="51" s="1"/>
  <c r="J89" i="51"/>
  <c r="J96" i="51" s="1"/>
  <c r="F89" i="51"/>
  <c r="F96" i="51" s="1"/>
  <c r="N86" i="51"/>
  <c r="M86" i="51"/>
  <c r="L86" i="51"/>
  <c r="K86" i="51"/>
  <c r="J86" i="51"/>
  <c r="F86" i="51"/>
  <c r="O69" i="51"/>
  <c r="N69" i="51"/>
  <c r="M69" i="51"/>
  <c r="L69" i="51"/>
  <c r="K69" i="51"/>
  <c r="J69" i="51"/>
  <c r="F69" i="51"/>
  <c r="O58" i="51"/>
  <c r="N58" i="51"/>
  <c r="M58" i="51"/>
  <c r="L58" i="51"/>
  <c r="K58" i="51"/>
  <c r="J58" i="51"/>
  <c r="F58" i="51"/>
  <c r="O52" i="51"/>
  <c r="N52" i="51"/>
  <c r="M52" i="51"/>
  <c r="L52" i="51"/>
  <c r="K52" i="51"/>
  <c r="J52" i="51"/>
  <c r="F52" i="51"/>
  <c r="N48" i="51"/>
  <c r="M48" i="51"/>
  <c r="L48" i="51"/>
  <c r="K48" i="51"/>
  <c r="J48" i="51"/>
  <c r="F48" i="51"/>
  <c r="O44" i="51"/>
  <c r="N44" i="51"/>
  <c r="M44" i="51"/>
  <c r="L44" i="51"/>
  <c r="K44" i="51"/>
  <c r="J44" i="51"/>
  <c r="F44" i="51"/>
  <c r="O40" i="51"/>
  <c r="N40" i="51"/>
  <c r="M40" i="51"/>
  <c r="L40" i="51"/>
  <c r="K40" i="51"/>
  <c r="J40" i="51"/>
  <c r="F40" i="51"/>
  <c r="O37" i="51"/>
  <c r="N37" i="51"/>
  <c r="M37" i="51"/>
  <c r="L37" i="51"/>
  <c r="K37" i="51"/>
  <c r="J37" i="51"/>
  <c r="F37" i="51"/>
  <c r="O32" i="51"/>
  <c r="N32" i="51"/>
  <c r="M32" i="51"/>
  <c r="L32" i="51"/>
  <c r="K32" i="51"/>
  <c r="J32" i="51"/>
  <c r="F32" i="51"/>
  <c r="N28" i="51"/>
  <c r="M28" i="51"/>
  <c r="L28" i="51"/>
  <c r="K28" i="51"/>
  <c r="J28" i="51"/>
  <c r="F28" i="51"/>
  <c r="O17" i="51"/>
  <c r="N17" i="51"/>
  <c r="M17" i="51"/>
  <c r="L17" i="51"/>
  <c r="K17" i="51"/>
  <c r="J17" i="51"/>
  <c r="F17" i="51"/>
  <c r="O13" i="51"/>
  <c r="N13" i="51"/>
  <c r="M13" i="51"/>
  <c r="L13" i="51"/>
  <c r="K13" i="51"/>
  <c r="J13" i="51"/>
  <c r="F13" i="51"/>
  <c r="L275" i="51" l="1"/>
  <c r="O82" i="51"/>
  <c r="F82" i="51"/>
  <c r="F398" i="51"/>
  <c r="O398" i="51"/>
  <c r="O120" i="51"/>
  <c r="J353" i="51"/>
  <c r="L353" i="51"/>
  <c r="N353" i="51"/>
  <c r="K398" i="51"/>
  <c r="M398" i="51"/>
  <c r="F120" i="51"/>
  <c r="F279" i="51"/>
  <c r="O279" i="51"/>
  <c r="F353" i="51"/>
  <c r="K353" i="51"/>
  <c r="M353" i="51"/>
  <c r="O353" i="51"/>
  <c r="J398" i="51"/>
  <c r="L398" i="51"/>
  <c r="N398" i="51"/>
  <c r="K82" i="51"/>
  <c r="M82" i="51"/>
  <c r="J82" i="51"/>
  <c r="L82" i="51"/>
  <c r="N82" i="51"/>
  <c r="O406" i="51" l="1"/>
  <c r="F406" i="51"/>
  <c r="F407" i="51" s="1"/>
  <c r="M108" i="51" l="1"/>
  <c r="J406" i="51"/>
  <c r="M120" i="51"/>
  <c r="M114" i="51"/>
  <c r="L108" i="51"/>
  <c r="M406" i="51"/>
  <c r="M99" i="51"/>
  <c r="M105" i="51"/>
  <c r="K108" i="51"/>
  <c r="K114" i="51"/>
  <c r="K120" i="51"/>
  <c r="K406" i="51"/>
  <c r="K279" i="51"/>
  <c r="K275" i="51"/>
  <c r="J275" i="51"/>
  <c r="J279" i="51"/>
  <c r="L120" i="51"/>
  <c r="L114" i="51"/>
  <c r="M275" i="51"/>
  <c r="M279" i="51"/>
  <c r="J108" i="51"/>
  <c r="J114" i="51"/>
  <c r="J120" i="51"/>
  <c r="N108" i="51"/>
  <c r="N114" i="51"/>
  <c r="N120" i="51"/>
  <c r="K99" i="51"/>
  <c r="K105" i="51"/>
  <c r="J105" i="51"/>
  <c r="J99" i="51"/>
  <c r="N279" i="51"/>
  <c r="N275" i="51"/>
  <c r="L99" i="51"/>
  <c r="L105" i="51"/>
  <c r="N105" i="51"/>
  <c r="N99" i="51"/>
</calcChain>
</file>

<file path=xl/sharedStrings.xml><?xml version="1.0" encoding="utf-8"?>
<sst xmlns="http://schemas.openxmlformats.org/spreadsheetml/2006/main" count="1150" uniqueCount="494">
  <si>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</si>
  <si>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</si>
  <si>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</si>
  <si>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</si>
  <si>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</si>
  <si>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</si>
  <si>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</si>
  <si>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</si>
  <si>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</si>
  <si>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</si>
  <si>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</si>
  <si>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</si>
  <si>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</si>
  <si>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</si>
  <si>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</si>
  <si>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</si>
  <si>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</si>
  <si>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</si>
  <si>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</si>
  <si>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</si>
  <si>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</si>
  <si>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</si>
  <si>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</si>
  <si>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</si>
  <si>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</si>
  <si>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</si>
  <si>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</si>
  <si>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</si>
  <si>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</si>
  <si>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</si>
  <si>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</si>
  <si>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</si>
  <si>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</si>
  <si>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</si>
  <si>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</si>
  <si>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</si>
  <si>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</si>
  <si>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</si>
  <si>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</si>
  <si>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</si>
  <si>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</si>
  <si>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</si>
  <si>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</si>
  <si>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</si>
  <si>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</si>
  <si>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</si>
  <si>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</si>
  <si>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</si>
  <si>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</si>
  <si>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</si>
  <si>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</si>
  <si>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</si>
  <si>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</si>
  <si>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</si>
  <si>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</si>
  <si>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</si>
  <si>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</si>
  <si>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</si>
  <si>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</si>
  <si>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</si>
  <si>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</si>
  <si>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</si>
  <si>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</si>
  <si>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</si>
  <si>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</si>
  <si>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</si>
  <si>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</si>
  <si>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</si>
  <si>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</si>
  <si>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</si>
  <si>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</si>
  <si>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</si>
  <si>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</si>
  <si>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</si>
  <si>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</si>
  <si>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</si>
  <si>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</si>
  <si>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</si>
  <si>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</si>
  <si>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</si>
  <si>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</si>
  <si>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</si>
  <si>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</si>
  <si>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</si>
  <si>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</si>
  <si>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</si>
  <si>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</si>
  <si>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</si>
  <si>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</si>
  <si>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</si>
  <si>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</si>
  <si>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</si>
  <si>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</si>
  <si>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</si>
  <si>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</si>
  <si>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</si>
  <si>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</si>
  <si>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</si>
  <si>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</si>
  <si>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</si>
  <si>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</si>
  <si>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</si>
  <si>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</si>
  <si>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</si>
  <si>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</si>
  <si>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</si>
  <si>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</si>
  <si>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</si>
  <si>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</si>
  <si>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</si>
  <si>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</si>
  <si>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</si>
  <si>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</si>
  <si>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</si>
  <si>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</si>
  <si>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</si>
  <si>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</si>
  <si>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</si>
  <si>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</si>
  <si>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</si>
  <si>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</si>
  <si>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</si>
  <si>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</si>
  <si>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</si>
  <si>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</si>
  <si>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</si>
  <si>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</si>
  <si>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</si>
  <si>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</si>
  <si>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</si>
  <si>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</si>
  <si>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</si>
  <si>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</si>
  <si>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</si>
  <si>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</si>
  <si>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</si>
  <si>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</si>
  <si>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</si>
  <si>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</si>
  <si>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</si>
  <si>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</si>
  <si>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</si>
  <si>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</si>
  <si>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</si>
  <si>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</si>
  <si>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</si>
  <si>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</si>
  <si>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</si>
  <si>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</si>
  <si>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</si>
  <si>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</si>
  <si>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</si>
  <si>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</si>
  <si>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</si>
  <si>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</si>
  <si>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</si>
  <si>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</si>
  <si>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</si>
  <si>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</si>
  <si>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</si>
  <si>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</si>
  <si>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</si>
  <si>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</si>
  <si>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</si>
  <si>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</si>
  <si>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</si>
  <si>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</si>
  <si>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</si>
  <si>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</si>
  <si>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</si>
  <si>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</si>
  <si>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</si>
  <si>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</si>
  <si>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</si>
  <si>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</si>
  <si>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</si>
  <si>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</si>
  <si>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</si>
  <si>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</si>
  <si>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</si>
  <si>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</si>
  <si>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</si>
  <si>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</si>
  <si>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</si>
  <si>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</si>
  <si>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</si>
  <si>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</si>
  <si>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</si>
  <si>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</si>
  <si>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</si>
  <si>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</si>
  <si>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</si>
  <si>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</si>
  <si>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</si>
  <si>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</si>
  <si>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</si>
  <si>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</si>
  <si>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</si>
  <si>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</si>
  <si>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</si>
  <si>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</si>
  <si>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</si>
  <si>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</si>
  <si>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</si>
  <si>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</si>
  <si>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</si>
  <si>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</si>
  <si>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</si>
  <si>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</si>
  <si>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</si>
  <si>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</si>
  <si>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</si>
  <si>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</si>
  <si>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</si>
  <si>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</si>
  <si>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</si>
  <si>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</si>
  <si>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</si>
  <si>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</si>
  <si>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</si>
  <si>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</si>
  <si>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</si>
  <si>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</si>
  <si>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</si>
  <si>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</si>
  <si>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</si>
  <si>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</si>
  <si>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</si>
  <si>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</si>
  <si>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</si>
  <si>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</si>
  <si>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</si>
  <si>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</si>
  <si>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</si>
  <si>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</si>
  <si>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</si>
  <si>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</si>
  <si>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</si>
  <si>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</si>
  <si>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</si>
  <si>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</si>
  <si>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</si>
  <si>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</si>
  <si>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</si>
  <si>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</si>
  <si>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</si>
  <si>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</si>
  <si>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</si>
  <si>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</si>
  <si>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</si>
  <si>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</si>
  <si>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</si>
  <si>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</si>
  <si>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</si>
  <si>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</si>
  <si>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</si>
  <si>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</si>
  <si>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</si>
  <si>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</si>
  <si>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</si>
  <si>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</si>
  <si>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</si>
  <si>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</si>
  <si>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</si>
  <si>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</si>
  <si>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</si>
  <si>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</si>
  <si>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</si>
  <si>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</si>
  <si>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</si>
  <si>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</si>
  <si>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</si>
  <si>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</si>
  <si>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</si>
  <si>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</si>
  <si>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</si>
  <si>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</si>
  <si>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</si>
  <si>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</si>
  <si>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</si>
  <si>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</si>
  <si>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</si>
  <si>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</si>
  <si>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</si>
  <si>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</si>
  <si>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</si>
  <si>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</si>
  <si>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</si>
  <si>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</si>
  <si>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</si>
  <si>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</si>
  <si>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</si>
  <si>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</si>
  <si>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</si>
  <si>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</si>
  <si>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</si>
  <si>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</si>
  <si>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</si>
  <si>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</si>
  <si>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</si>
  <si>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</si>
  <si>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</si>
  <si>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</si>
  <si>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</si>
  <si>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</si>
  <si>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</si>
  <si>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</si>
  <si>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</si>
  <si>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</si>
  <si>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</si>
  <si>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</si>
  <si>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</si>
  <si>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</si>
  <si>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</si>
  <si>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</si>
  <si>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</si>
  <si>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</si>
  <si>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</si>
  <si>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</si>
  <si>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</si>
  <si>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</si>
  <si>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</si>
  <si>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</si>
  <si>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</si>
  <si>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</si>
  <si>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</si>
  <si>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</si>
  <si>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</si>
  <si>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</si>
  <si>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</si>
  <si>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</si>
  <si>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</si>
  <si>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</si>
  <si>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</si>
  <si>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</si>
  <si>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</si>
  <si>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</si>
  <si>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</si>
  <si>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</si>
  <si>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</si>
  <si>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</si>
  <si>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</si>
  <si>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</si>
  <si>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</si>
  <si>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</si>
  <si>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</si>
  <si>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</si>
  <si>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</si>
  <si>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</si>
  <si>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</si>
  <si>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</si>
  <si>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</si>
  <si>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</si>
  <si>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</si>
  <si>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</si>
  <si>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</si>
  <si>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</si>
  <si>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</si>
  <si>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</si>
  <si>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</si>
  <si>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</si>
  <si>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</si>
  <si>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</si>
  <si>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01.11</t>
  </si>
  <si>
    <t>01.11.1</t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</si>
  <si>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</si>
  <si>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</si>
  <si>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</si>
  <si>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</si>
  <si>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</si>
  <si>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</si>
  <si>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</si>
  <si>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</si>
  <si>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</si>
  <si>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</si>
  <si>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</si>
  <si>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</si>
  <si>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</si>
  <si>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</si>
  <si>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</si>
  <si>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</si>
  <si>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</si>
  <si>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</si>
  <si>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</si>
  <si>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</si>
  <si>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</si>
  <si>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</si>
  <si>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</si>
  <si>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</si>
  <si>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</si>
  <si>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</si>
  <si>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</si>
  <si>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</si>
  <si>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</si>
  <si>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</si>
  <si>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</si>
  <si>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</si>
  <si>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</si>
  <si>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</si>
  <si>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</si>
  <si>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</si>
  <si>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</si>
  <si>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</si>
  <si>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</si>
  <si>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</si>
  <si>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</si>
  <si>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</si>
  <si>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</si>
  <si>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</si>
  <si>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</si>
  <si>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</si>
  <si>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</si>
  <si>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</si>
  <si>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</si>
  <si>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</si>
  <si>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</si>
  <si>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</si>
  <si>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</si>
  <si>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</si>
  <si>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</si>
  <si>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</si>
  <si>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</si>
  <si>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</si>
  <si>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</si>
  <si>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</si>
  <si>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</si>
  <si>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</si>
  <si>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</si>
  <si>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</si>
  <si>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</si>
  <si>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</si>
  <si>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</si>
  <si>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</si>
  <si>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</si>
  <si>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</si>
  <si>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</si>
  <si>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</si>
  <si>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</si>
  <si>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</si>
  <si>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</si>
  <si>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</si>
  <si>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</si>
  <si>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</si>
  <si>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</si>
  <si>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</si>
  <si>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</si>
  <si>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</si>
  <si>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</si>
  <si>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</si>
  <si>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</si>
  <si>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</si>
  <si>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</si>
  <si>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</si>
  <si>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</si>
  <si>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</si>
  <si>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</si>
  <si>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</si>
  <si>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</si>
  <si>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</si>
  <si>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</si>
  <si>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</si>
  <si>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</si>
  <si>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</si>
  <si>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</si>
  <si>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</si>
  <si>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</si>
  <si>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</si>
  <si>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</si>
  <si>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</si>
  <si>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</si>
  <si>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</si>
  <si>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</si>
  <si>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</si>
  <si>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</si>
  <si>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</si>
  <si>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</si>
  <si>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</si>
  <si>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</si>
  <si>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</si>
  <si>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QS Lote 11 EPCT lojas 4/8 Águas Claras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</si>
  <si>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</si>
  <si>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</si>
  <si>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</si>
  <si>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</si>
  <si>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</si>
  <si>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George Fernando Santos Lemos</t>
  </si>
  <si>
    <t>CPF</t>
  </si>
  <si>
    <t>660.554.073-53</t>
  </si>
  <si>
    <t>024.209.141-55</t>
  </si>
  <si>
    <t>Jean Carlos Barbosa dos Passos</t>
  </si>
  <si>
    <t>Josiel Costa da Silva</t>
  </si>
  <si>
    <t>033.468.471-44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</si>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</sst>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topLeftCell="A7" zoomScale="91" zoomScaleNormal="85" zoomScaleSheetLayoutView="91" workbookViewId="0">
      <selection activeCell="B11" sqref="B11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5.8554687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" customWidth="1"/>
  </cols>
  <sheetData>
    <row r="1" spans="1:16" ht="18.75" x14ac:dyDescent="0.3">
      <c r="A1" s="92" t="s">
        <v>444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6" ht="18.75" x14ac:dyDescent="0.3">
      <c r="A2" s="92" t="s">
        <v>484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6" ht="18.75" x14ac:dyDescent="0.3">
      <c r="A3" s="92" t="s">
        <v>193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6" ht="18.75" x14ac:dyDescent="0.3">
      <c r="A4" s="92" t="s">
        <v>194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92" t="s">
        <v>439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4" t="s">
        <v>440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6" ht="18" customHeight="1" x14ac:dyDescent="0.25">
      <c r="A9" s="93" t="s">
        <v>493</v>
      </c>
      <c r="B9" s="93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14" customHeight="1" x14ac:dyDescent="0.25">
      <c r="A11" s="5" t="s">
        <v>195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</row>
    <row r="13" spans="1:16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99"/>
    </row>
    <row r="14" spans="1:16" s="28" customFormat="1" hidden="1" x14ac:dyDescent="0.25">
      <c r="A14" s="20" t="s">
        <v>1</v>
      </c>
      <c r="B14" s="100" t="s">
        <v>199</v>
      </c>
      <c r="C14" s="100"/>
      <c r="D14" s="100"/>
      <c r="E14" s="100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99"/>
    </row>
    <row r="15" spans="1:16" s="3" customFormat="1" hidden="1" x14ac:dyDescent="0.25">
      <c r="A15" s="19" t="s">
        <v>10</v>
      </c>
      <c r="B15" s="101" t="s">
        <v>200</v>
      </c>
      <c r="C15" s="101"/>
      <c r="D15" s="101"/>
      <c r="E15" s="101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1" t="s">
        <v>201</v>
      </c>
      <c r="C16" s="101"/>
      <c r="D16" s="101"/>
      <c r="E16" s="101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99"/>
    </row>
    <row r="18" spans="1:16" s="28" customFormat="1" hidden="1" x14ac:dyDescent="0.25">
      <c r="A18" s="20" t="s">
        <v>1</v>
      </c>
      <c r="B18" s="100" t="s">
        <v>199</v>
      </c>
      <c r="C18" s="100"/>
      <c r="D18" s="100"/>
      <c r="E18" s="100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99"/>
    </row>
    <row r="19" spans="1:16" s="3" customFormat="1" hidden="1" x14ac:dyDescent="0.25">
      <c r="A19" s="19" t="s">
        <v>10</v>
      </c>
      <c r="B19" s="101" t="s">
        <v>476</v>
      </c>
      <c r="C19" s="101"/>
      <c r="D19" s="101"/>
      <c r="E19" s="101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1" t="s">
        <v>202</v>
      </c>
      <c r="C20" s="101"/>
      <c r="D20" s="101"/>
      <c r="E20" s="101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1" t="s">
        <v>203</v>
      </c>
      <c r="C21" s="101"/>
      <c r="D21" s="101"/>
      <c r="E21" s="101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1" t="s">
        <v>204</v>
      </c>
      <c r="C22" s="101"/>
      <c r="D22" s="101"/>
      <c r="E22" s="101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1" t="s">
        <v>205</v>
      </c>
      <c r="C23" s="101"/>
      <c r="D23" s="101"/>
      <c r="E23" s="101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1" t="s">
        <v>206</v>
      </c>
      <c r="C24" s="101"/>
      <c r="D24" s="101"/>
      <c r="E24" s="101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1" t="s">
        <v>207</v>
      </c>
      <c r="C25" s="101"/>
      <c r="D25" s="101"/>
      <c r="E25" s="101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1" t="s">
        <v>208</v>
      </c>
      <c r="C26" s="101"/>
      <c r="D26" s="101"/>
      <c r="E26" s="101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1" t="s">
        <v>209</v>
      </c>
      <c r="C27" s="101"/>
      <c r="D27" s="101"/>
      <c r="E27" s="101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211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99"/>
    </row>
    <row r="29" spans="1:16" s="28" customFormat="1" hidden="1" x14ac:dyDescent="0.25">
      <c r="A29" s="20" t="s">
        <v>1</v>
      </c>
      <c r="B29" s="100" t="s">
        <v>199</v>
      </c>
      <c r="C29" s="100"/>
      <c r="D29" s="100"/>
      <c r="E29" s="10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99"/>
    </row>
    <row r="30" spans="1:16" s="3" customFormat="1" hidden="1" x14ac:dyDescent="0.25">
      <c r="A30" s="19" t="s">
        <v>13</v>
      </c>
      <c r="B30" s="101" t="s">
        <v>248</v>
      </c>
      <c r="C30" s="101"/>
      <c r="D30" s="101"/>
      <c r="E30" s="101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1" t="s">
        <v>249</v>
      </c>
      <c r="C31" s="101"/>
      <c r="D31" s="101"/>
      <c r="E31" s="101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357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99"/>
    </row>
    <row r="33" spans="1:16" s="28" customFormat="1" hidden="1" x14ac:dyDescent="0.25">
      <c r="A33" s="20" t="s">
        <v>1</v>
      </c>
      <c r="B33" s="100" t="s">
        <v>199</v>
      </c>
      <c r="C33" s="100"/>
      <c r="D33" s="100"/>
      <c r="E33" s="10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99"/>
    </row>
    <row r="34" spans="1:16" s="3" customFormat="1" hidden="1" x14ac:dyDescent="0.25">
      <c r="A34" s="19" t="s">
        <v>13</v>
      </c>
      <c r="B34" s="101" t="s">
        <v>240</v>
      </c>
      <c r="C34" s="101"/>
      <c r="D34" s="101"/>
      <c r="E34" s="101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1" t="s">
        <v>420</v>
      </c>
      <c r="C35" s="101"/>
      <c r="D35" s="101"/>
      <c r="E35" s="101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1" t="s">
        <v>238</v>
      </c>
      <c r="C36" s="101"/>
      <c r="D36" s="101"/>
      <c r="E36" s="101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358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99"/>
    </row>
    <row r="38" spans="1:16" s="28" customFormat="1" hidden="1" x14ac:dyDescent="0.25">
      <c r="A38" s="20" t="s">
        <v>1</v>
      </c>
      <c r="B38" s="100" t="s">
        <v>199</v>
      </c>
      <c r="C38" s="100"/>
      <c r="D38" s="100"/>
      <c r="E38" s="100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99"/>
    </row>
    <row r="39" spans="1:16" s="3" customFormat="1" hidden="1" x14ac:dyDescent="0.25">
      <c r="A39" s="19" t="s">
        <v>13</v>
      </c>
      <c r="B39" s="101" t="s">
        <v>421</v>
      </c>
      <c r="C39" s="101"/>
      <c r="D39" s="101"/>
      <c r="E39" s="101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359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99"/>
    </row>
    <row r="41" spans="1:16" s="28" customFormat="1" hidden="1" x14ac:dyDescent="0.25">
      <c r="A41" s="20" t="s">
        <v>1</v>
      </c>
      <c r="B41" s="100" t="s">
        <v>199</v>
      </c>
      <c r="C41" s="100"/>
      <c r="D41" s="100"/>
      <c r="E41" s="100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99"/>
    </row>
    <row r="42" spans="1:16" s="3" customFormat="1" hidden="1" x14ac:dyDescent="0.25">
      <c r="A42" s="19" t="s">
        <v>13</v>
      </c>
      <c r="B42" s="101" t="s">
        <v>295</v>
      </c>
      <c r="C42" s="101"/>
      <c r="D42" s="101"/>
      <c r="E42" s="101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1" t="s">
        <v>294</v>
      </c>
      <c r="C43" s="101"/>
      <c r="D43" s="101"/>
      <c r="E43" s="101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418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99"/>
    </row>
    <row r="45" spans="1:16" s="28" customFormat="1" hidden="1" x14ac:dyDescent="0.25">
      <c r="A45" s="20" t="s">
        <v>1</v>
      </c>
      <c r="B45" s="100" t="s">
        <v>199</v>
      </c>
      <c r="C45" s="100"/>
      <c r="D45" s="100"/>
      <c r="E45" s="100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99"/>
    </row>
    <row r="46" spans="1:16" s="3" customFormat="1" hidden="1" x14ac:dyDescent="0.25">
      <c r="A46" s="19" t="s">
        <v>13</v>
      </c>
      <c r="B46" s="102" t="s">
        <v>354</v>
      </c>
      <c r="C46" s="102"/>
      <c r="D46" s="102"/>
      <c r="E46" s="10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13</v>
      </c>
      <c r="B47" s="102" t="s">
        <v>355</v>
      </c>
      <c r="C47" s="102"/>
      <c r="D47" s="102"/>
      <c r="E47" s="10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361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99"/>
    </row>
    <row r="49" spans="1:16" s="28" customFormat="1" hidden="1" x14ac:dyDescent="0.25">
      <c r="A49" s="20" t="s">
        <v>1</v>
      </c>
      <c r="B49" s="100" t="s">
        <v>199</v>
      </c>
      <c r="C49" s="100"/>
      <c r="D49" s="100"/>
      <c r="E49" s="100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99"/>
    </row>
    <row r="50" spans="1:16" s="38" customFormat="1" hidden="1" x14ac:dyDescent="0.25">
      <c r="A50" s="52" t="s">
        <v>13</v>
      </c>
      <c r="B50" s="103" t="s">
        <v>303</v>
      </c>
      <c r="C50" s="103"/>
      <c r="D50" s="103"/>
      <c r="E50" s="103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104"/>
    </row>
    <row r="51" spans="1:16" s="38" customFormat="1" hidden="1" x14ac:dyDescent="0.25">
      <c r="A51" s="52" t="s">
        <v>13</v>
      </c>
      <c r="B51" s="103" t="s">
        <v>304</v>
      </c>
      <c r="C51" s="103"/>
      <c r="D51" s="103"/>
      <c r="E51" s="103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104"/>
    </row>
    <row r="52" spans="1:16" s="28" customFormat="1" hidden="1" x14ac:dyDescent="0.25">
      <c r="A52" s="39" t="s">
        <v>360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99"/>
    </row>
    <row r="53" spans="1:16" s="28" customFormat="1" hidden="1" x14ac:dyDescent="0.25">
      <c r="A53" s="20" t="s">
        <v>1</v>
      </c>
      <c r="B53" s="100" t="s">
        <v>199</v>
      </c>
      <c r="C53" s="100"/>
      <c r="D53" s="100"/>
      <c r="E53" s="100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99"/>
    </row>
    <row r="54" spans="1:16" s="3" customFormat="1" hidden="1" x14ac:dyDescent="0.25">
      <c r="A54" s="19" t="s">
        <v>13</v>
      </c>
      <c r="B54" s="101" t="s">
        <v>244</v>
      </c>
      <c r="C54" s="101"/>
      <c r="D54" s="101"/>
      <c r="E54" s="101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13</v>
      </c>
      <c r="B55" s="101" t="s">
        <v>243</v>
      </c>
      <c r="C55" s="101"/>
      <c r="D55" s="101"/>
      <c r="E55" s="101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13</v>
      </c>
      <c r="B56" s="101" t="s">
        <v>245</v>
      </c>
      <c r="C56" s="101"/>
      <c r="D56" s="101"/>
      <c r="E56" s="101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13</v>
      </c>
      <c r="B57" s="101" t="s">
        <v>246</v>
      </c>
      <c r="C57" s="101"/>
      <c r="D57" s="101"/>
      <c r="E57" s="101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hidden="1" x14ac:dyDescent="0.25">
      <c r="A58" s="39" t="s">
        <v>362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  <c r="P58" s="99"/>
    </row>
    <row r="59" spans="1:16" s="28" customFormat="1" hidden="1" x14ac:dyDescent="0.25">
      <c r="A59" s="20" t="s">
        <v>1</v>
      </c>
      <c r="B59" s="100" t="s">
        <v>199</v>
      </c>
      <c r="C59" s="100"/>
      <c r="D59" s="100"/>
      <c r="E59" s="100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99"/>
    </row>
    <row r="60" spans="1:16" s="3" customFormat="1" hidden="1" x14ac:dyDescent="0.25">
      <c r="A60" s="19" t="s">
        <v>13</v>
      </c>
      <c r="B60" s="101" t="s">
        <v>253</v>
      </c>
      <c r="C60" s="101"/>
      <c r="D60" s="101"/>
      <c r="E60" s="101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31"/>
    </row>
    <row r="61" spans="1:16" s="3" customFormat="1" hidden="1" x14ac:dyDescent="0.25">
      <c r="A61" s="19" t="s">
        <v>13</v>
      </c>
      <c r="B61" s="101" t="s">
        <v>252</v>
      </c>
      <c r="C61" s="101"/>
      <c r="D61" s="101"/>
      <c r="E61" s="101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31"/>
    </row>
    <row r="62" spans="1:16" s="3" customFormat="1" hidden="1" x14ac:dyDescent="0.25">
      <c r="A62" s="19" t="s">
        <v>13</v>
      </c>
      <c r="B62" s="101" t="s">
        <v>251</v>
      </c>
      <c r="C62" s="101"/>
      <c r="D62" s="101"/>
      <c r="E62" s="101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31"/>
    </row>
    <row r="63" spans="1:16" s="3" customFormat="1" hidden="1" x14ac:dyDescent="0.25">
      <c r="A63" s="19" t="s">
        <v>13</v>
      </c>
      <c r="B63" s="101" t="s">
        <v>254</v>
      </c>
      <c r="C63" s="101"/>
      <c r="D63" s="101"/>
      <c r="E63" s="101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  <c r="P63" s="31"/>
    </row>
    <row r="64" spans="1:16" s="28" customFormat="1" x14ac:dyDescent="0.25">
      <c r="A64" s="59">
        <v>8</v>
      </c>
      <c r="B64" s="40" t="s">
        <v>24</v>
      </c>
      <c r="C64" s="40"/>
      <c r="D64" s="39" t="s">
        <v>13</v>
      </c>
      <c r="E64" s="40" t="s">
        <v>479</v>
      </c>
      <c r="F64" s="39">
        <f t="shared" ref="F64:P64" si="11">SUM(F65:F68)</f>
        <v>0</v>
      </c>
      <c r="G64" s="39">
        <f t="shared" si="11"/>
        <v>0</v>
      </c>
      <c r="H64" s="39">
        <f t="shared" si="11"/>
        <v>3</v>
      </c>
      <c r="I64" s="39">
        <f t="shared" si="11"/>
        <v>0</v>
      </c>
      <c r="J64" s="39">
        <f t="shared" si="11"/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 t="shared" si="11"/>
        <v>11805.06</v>
      </c>
      <c r="P64" s="41">
        <f t="shared" si="11"/>
        <v>3148.0160000000005</v>
      </c>
    </row>
    <row r="65" spans="1:16" s="28" customFormat="1" x14ac:dyDescent="0.25">
      <c r="A65" s="20" t="s">
        <v>1</v>
      </c>
      <c r="B65" s="100" t="s">
        <v>199</v>
      </c>
      <c r="C65" s="100"/>
      <c r="D65" s="100"/>
      <c r="E65" s="100"/>
      <c r="F65" s="20"/>
      <c r="G65" s="20"/>
      <c r="H65" s="20"/>
      <c r="I65" s="20"/>
      <c r="J65" s="20"/>
      <c r="K65" s="20"/>
      <c r="L65" s="20"/>
      <c r="M65" s="20"/>
      <c r="N65" s="20"/>
      <c r="O65" s="21"/>
      <c r="P65" s="99"/>
    </row>
    <row r="66" spans="1:16" s="3" customFormat="1" x14ac:dyDescent="0.25">
      <c r="A66" s="19" t="s">
        <v>13</v>
      </c>
      <c r="B66" s="31" t="s">
        <v>489</v>
      </c>
      <c r="C66" s="58" t="s">
        <v>487</v>
      </c>
      <c r="D66" s="31"/>
      <c r="E66" s="31"/>
      <c r="F66" s="20"/>
      <c r="G66" s="20"/>
      <c r="H66" s="20">
        <v>1</v>
      </c>
      <c r="I66" s="20"/>
      <c r="J66" s="20"/>
      <c r="K66" s="20"/>
      <c r="L66" s="20"/>
      <c r="M66" s="20"/>
      <c r="N66" s="20"/>
      <c r="O66" s="30">
        <v>3935.02</v>
      </c>
      <c r="P66" s="105">
        <f>O66/30*8</f>
        <v>1049.3386666666668</v>
      </c>
    </row>
    <row r="67" spans="1:16" s="3" customFormat="1" x14ac:dyDescent="0.25">
      <c r="A67" s="19" t="s">
        <v>13</v>
      </c>
      <c r="B67" s="31" t="s">
        <v>485</v>
      </c>
      <c r="C67" s="58" t="s">
        <v>488</v>
      </c>
      <c r="D67" s="31"/>
      <c r="E67" s="31"/>
      <c r="F67" s="20"/>
      <c r="G67" s="20"/>
      <c r="H67" s="20">
        <v>1</v>
      </c>
      <c r="I67" s="20"/>
      <c r="J67" s="20"/>
      <c r="K67" s="20"/>
      <c r="L67" s="20"/>
      <c r="M67" s="20"/>
      <c r="N67" s="20"/>
      <c r="O67" s="30">
        <v>3935.02</v>
      </c>
      <c r="P67" s="105">
        <f t="shared" ref="P67:P130" si="12">O67/30*8</f>
        <v>1049.3386666666668</v>
      </c>
    </row>
    <row r="68" spans="1:16" s="3" customFormat="1" x14ac:dyDescent="0.25">
      <c r="A68" s="19" t="s">
        <v>13</v>
      </c>
      <c r="B68" s="31" t="s">
        <v>490</v>
      </c>
      <c r="C68" s="58" t="s">
        <v>491</v>
      </c>
      <c r="D68" s="31"/>
      <c r="E68" s="31"/>
      <c r="F68" s="20"/>
      <c r="G68" s="20"/>
      <c r="H68" s="20">
        <v>1</v>
      </c>
      <c r="I68" s="20"/>
      <c r="J68" s="20"/>
      <c r="K68" s="20"/>
      <c r="L68" s="20"/>
      <c r="M68" s="20"/>
      <c r="N68" s="20"/>
      <c r="O68" s="30">
        <v>3935.02</v>
      </c>
      <c r="P68" s="105">
        <f t="shared" si="12"/>
        <v>1049.3386666666668</v>
      </c>
    </row>
    <row r="69" spans="1:16" s="28" customFormat="1" hidden="1" x14ac:dyDescent="0.25">
      <c r="A69" s="95" t="s">
        <v>363</v>
      </c>
      <c r="B69" s="96" t="s">
        <v>25</v>
      </c>
      <c r="C69" s="96"/>
      <c r="D69" s="95" t="s">
        <v>13</v>
      </c>
      <c r="E69" s="96" t="s">
        <v>26</v>
      </c>
      <c r="F69" s="95">
        <f>SUM(F70:F72)</f>
        <v>2</v>
      </c>
      <c r="G69" s="95"/>
      <c r="H69" s="95"/>
      <c r="I69" s="95"/>
      <c r="J69" s="95">
        <f t="shared" ref="J69:N69" si="13">SUM(J70:J72)</f>
        <v>0</v>
      </c>
      <c r="K69" s="95">
        <f t="shared" si="13"/>
        <v>0</v>
      </c>
      <c r="L69" s="95">
        <f t="shared" si="13"/>
        <v>0</v>
      </c>
      <c r="M69" s="95">
        <f t="shared" si="13"/>
        <v>0</v>
      </c>
      <c r="N69" s="95">
        <f t="shared" si="13"/>
        <v>0</v>
      </c>
      <c r="O69" s="97">
        <f>SUM(O70:O72)</f>
        <v>5292.48</v>
      </c>
      <c r="P69" s="105">
        <f t="shared" si="12"/>
        <v>1411.328</v>
      </c>
    </row>
    <row r="70" spans="1:16" s="28" customFormat="1" hidden="1" x14ac:dyDescent="0.25">
      <c r="A70" s="20" t="s">
        <v>1</v>
      </c>
      <c r="B70" s="61" t="s">
        <v>199</v>
      </c>
      <c r="C70" s="62"/>
      <c r="D70" s="62"/>
      <c r="E70" s="63"/>
      <c r="F70" s="20"/>
      <c r="G70" s="20"/>
      <c r="H70" s="20"/>
      <c r="I70" s="20"/>
      <c r="J70" s="20"/>
      <c r="K70" s="20"/>
      <c r="L70" s="20"/>
      <c r="M70" s="20"/>
      <c r="N70" s="20"/>
      <c r="O70" s="21"/>
      <c r="P70" s="105">
        <f t="shared" si="12"/>
        <v>0</v>
      </c>
    </row>
    <row r="71" spans="1:16" s="3" customFormat="1" hidden="1" x14ac:dyDescent="0.25">
      <c r="A71" s="19" t="s">
        <v>13</v>
      </c>
      <c r="B71" s="64" t="s">
        <v>242</v>
      </c>
      <c r="C71" s="65"/>
      <c r="D71" s="65"/>
      <c r="E71" s="66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30">
        <v>2646.24</v>
      </c>
      <c r="P71" s="105">
        <f t="shared" si="12"/>
        <v>705.66399999999999</v>
      </c>
    </row>
    <row r="72" spans="1:16" s="3" customFormat="1" hidden="1" x14ac:dyDescent="0.25">
      <c r="A72" s="19" t="s">
        <v>13</v>
      </c>
      <c r="B72" s="64" t="s">
        <v>241</v>
      </c>
      <c r="C72" s="65"/>
      <c r="D72" s="65"/>
      <c r="E72" s="66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  <c r="P72" s="105">
        <f t="shared" si="12"/>
        <v>705.66399999999999</v>
      </c>
    </row>
    <row r="73" spans="1:16" s="28" customFormat="1" hidden="1" x14ac:dyDescent="0.25">
      <c r="A73" s="39" t="s">
        <v>364</v>
      </c>
      <c r="B73" s="40" t="s">
        <v>450</v>
      </c>
      <c r="C73" s="40"/>
      <c r="D73" s="39" t="s">
        <v>10</v>
      </c>
      <c r="E73" s="40" t="s">
        <v>185</v>
      </c>
      <c r="F73" s="39">
        <f>SUM(F74:F76)</f>
        <v>2</v>
      </c>
      <c r="G73" s="39"/>
      <c r="H73" s="39"/>
      <c r="I73" s="39"/>
      <c r="J73" s="39">
        <f t="shared" ref="J73:N73" si="14">SUM(J74:J76)</f>
        <v>0</v>
      </c>
      <c r="K73" s="39">
        <f t="shared" si="14"/>
        <v>0</v>
      </c>
      <c r="L73" s="39">
        <f t="shared" si="14"/>
        <v>0</v>
      </c>
      <c r="M73" s="39">
        <f t="shared" si="14"/>
        <v>0</v>
      </c>
      <c r="N73" s="39">
        <f t="shared" si="14"/>
        <v>0</v>
      </c>
      <c r="O73" s="41">
        <f>SUM(O74:O76)</f>
        <v>5201.18</v>
      </c>
      <c r="P73" s="105">
        <f t="shared" si="12"/>
        <v>1386.9813333333334</v>
      </c>
    </row>
    <row r="74" spans="1:16" s="28" customFormat="1" hidden="1" x14ac:dyDescent="0.25">
      <c r="A74" s="20" t="s">
        <v>1</v>
      </c>
      <c r="B74" s="61" t="s">
        <v>199</v>
      </c>
      <c r="C74" s="62"/>
      <c r="D74" s="62"/>
      <c r="E74" s="63"/>
      <c r="F74" s="20"/>
      <c r="G74" s="20"/>
      <c r="H74" s="20"/>
      <c r="I74" s="20"/>
      <c r="J74" s="20"/>
      <c r="K74" s="20"/>
      <c r="L74" s="20"/>
      <c r="M74" s="20"/>
      <c r="N74" s="20"/>
      <c r="O74" s="30"/>
      <c r="P74" s="105">
        <f t="shared" si="12"/>
        <v>0</v>
      </c>
    </row>
    <row r="75" spans="1:16" s="3" customFormat="1" ht="13.15" hidden="1" customHeight="1" x14ac:dyDescent="0.25">
      <c r="A75" s="19" t="s">
        <v>10</v>
      </c>
      <c r="B75" s="64" t="s">
        <v>428</v>
      </c>
      <c r="C75" s="65"/>
      <c r="D75" s="65"/>
      <c r="E75" s="66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  <c r="P75" s="105">
        <f t="shared" si="12"/>
        <v>693.4906666666667</v>
      </c>
    </row>
    <row r="76" spans="1:16" s="3" customFormat="1" hidden="1" x14ac:dyDescent="0.25">
      <c r="A76" s="19" t="s">
        <v>10</v>
      </c>
      <c r="B76" s="64" t="s">
        <v>322</v>
      </c>
      <c r="C76" s="65"/>
      <c r="D76" s="65"/>
      <c r="E76" s="6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  <c r="P76" s="105">
        <f t="shared" si="12"/>
        <v>693.4906666666667</v>
      </c>
    </row>
    <row r="77" spans="1:16" s="44" customFormat="1" hidden="1" x14ac:dyDescent="0.25">
      <c r="A77" s="49" t="s">
        <v>468</v>
      </c>
      <c r="B77" s="50" t="s">
        <v>451</v>
      </c>
      <c r="C77" s="50"/>
      <c r="D77" s="49" t="s">
        <v>13</v>
      </c>
      <c r="E77" s="50" t="s">
        <v>452</v>
      </c>
      <c r="F77" s="49">
        <f>SUM(F78:F81)</f>
        <v>3</v>
      </c>
      <c r="G77" s="49"/>
      <c r="H77" s="49"/>
      <c r="I77" s="49"/>
      <c r="J77" s="49">
        <f t="shared" ref="J77:N77" si="15">SUM(J78:J81)</f>
        <v>0</v>
      </c>
      <c r="K77" s="49">
        <f t="shared" si="15"/>
        <v>0</v>
      </c>
      <c r="L77" s="49">
        <f t="shared" si="15"/>
        <v>0</v>
      </c>
      <c r="M77" s="49">
        <f t="shared" si="15"/>
        <v>0</v>
      </c>
      <c r="N77" s="49">
        <f t="shared" si="15"/>
        <v>0</v>
      </c>
      <c r="O77" s="51">
        <f>SUM(O78:O81)</f>
        <v>7938.7199999999993</v>
      </c>
      <c r="P77" s="105">
        <f t="shared" si="12"/>
        <v>2116.9919999999997</v>
      </c>
    </row>
    <row r="78" spans="1:16" s="28" customFormat="1" hidden="1" x14ac:dyDescent="0.25">
      <c r="A78" s="20" t="s">
        <v>1</v>
      </c>
      <c r="B78" s="61" t="s">
        <v>199</v>
      </c>
      <c r="C78" s="62"/>
      <c r="D78" s="62"/>
      <c r="E78" s="63"/>
      <c r="F78" s="20"/>
      <c r="G78" s="20"/>
      <c r="H78" s="20"/>
      <c r="I78" s="20"/>
      <c r="J78" s="20"/>
      <c r="K78" s="20"/>
      <c r="L78" s="20"/>
      <c r="M78" s="20"/>
      <c r="N78" s="20"/>
      <c r="O78" s="21"/>
      <c r="P78" s="105">
        <f t="shared" si="12"/>
        <v>0</v>
      </c>
    </row>
    <row r="79" spans="1:16" s="38" customFormat="1" hidden="1" x14ac:dyDescent="0.25">
      <c r="A79" s="52" t="s">
        <v>13</v>
      </c>
      <c r="B79" s="78" t="s">
        <v>240</v>
      </c>
      <c r="C79" s="79"/>
      <c r="D79" s="79"/>
      <c r="E79" s="80"/>
      <c r="F79" s="52">
        <v>1</v>
      </c>
      <c r="G79" s="52"/>
      <c r="H79" s="52"/>
      <c r="I79" s="52"/>
      <c r="J79" s="52"/>
      <c r="K79" s="52"/>
      <c r="L79" s="52"/>
      <c r="M79" s="52"/>
      <c r="N79" s="52"/>
      <c r="O79" s="54">
        <v>2646.24</v>
      </c>
      <c r="P79" s="105">
        <f t="shared" si="12"/>
        <v>705.66399999999999</v>
      </c>
    </row>
    <row r="80" spans="1:16" s="38" customFormat="1" hidden="1" x14ac:dyDescent="0.25">
      <c r="A80" s="52" t="s">
        <v>13</v>
      </c>
      <c r="B80" s="78" t="s">
        <v>420</v>
      </c>
      <c r="C80" s="79"/>
      <c r="D80" s="79"/>
      <c r="E80" s="80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  <c r="P80" s="105">
        <f t="shared" si="12"/>
        <v>705.66399999999999</v>
      </c>
    </row>
    <row r="81" spans="1:16" s="38" customFormat="1" hidden="1" x14ac:dyDescent="0.25">
      <c r="A81" s="52" t="s">
        <v>13</v>
      </c>
      <c r="B81" s="78" t="s">
        <v>477</v>
      </c>
      <c r="C81" s="79"/>
      <c r="D81" s="79"/>
      <c r="E81" s="80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  <c r="P81" s="105">
        <f t="shared" si="12"/>
        <v>705.66399999999999</v>
      </c>
    </row>
    <row r="82" spans="1:16" hidden="1" x14ac:dyDescent="0.25">
      <c r="A82" s="67" t="s">
        <v>27</v>
      </c>
      <c r="B82" s="68"/>
      <c r="C82" s="68"/>
      <c r="D82" s="68"/>
      <c r="E82" s="69"/>
      <c r="F82" s="13">
        <f>F77+F73+F69+F64+F58+F52+F48+F44+F40+F37+F32+F28+F17+F13</f>
        <v>37</v>
      </c>
      <c r="G82" s="13"/>
      <c r="H82" s="13"/>
      <c r="I82" s="13"/>
      <c r="J82" s="13">
        <f>J77+J69+J64+J58+J52+J48+J44+J40+J32+J28+J17+J13</f>
        <v>0</v>
      </c>
      <c r="K82" s="13">
        <f>K77+K69+K64+K58+K52+K48+K44+K40+K32+K28+K17+K13</f>
        <v>0</v>
      </c>
      <c r="L82" s="13">
        <f>L77+L69+L64+L58+L52+L48+L44+L40+L32+L28+L17+L13</f>
        <v>1</v>
      </c>
      <c r="M82" s="13">
        <f>M77+M69+M64+M58+M52+M48+M44+M40+M32+M28+M17+M13</f>
        <v>0</v>
      </c>
      <c r="N82" s="13">
        <f>N77+N69+N64+N58+N52+N48+N44+N40+N32+N28+N17+N13</f>
        <v>0</v>
      </c>
      <c r="O82" s="15">
        <f>O77+O73+O69+O64+O58+O52+O48+O44+O40+O37+O32+O28+O17+O13</f>
        <v>113446.758</v>
      </c>
      <c r="P82" s="105">
        <f t="shared" si="12"/>
        <v>30252.468799999999</v>
      </c>
    </row>
    <row r="83" spans="1:16" s="3" customFormat="1" hidden="1" x14ac:dyDescent="0.25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1"/>
      <c r="P83" s="105">
        <f t="shared" si="12"/>
        <v>0</v>
      </c>
    </row>
    <row r="84" spans="1:16" hidden="1" x14ac:dyDescent="0.25">
      <c r="A84" s="89" t="s">
        <v>28</v>
      </c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105">
        <f t="shared" si="12"/>
        <v>0</v>
      </c>
    </row>
    <row r="85" spans="1:16" hidden="1" x14ac:dyDescent="0.25">
      <c r="A85" s="8"/>
      <c r="B85" s="7" t="s">
        <v>9</v>
      </c>
      <c r="C85" s="7"/>
      <c r="D85" s="8" t="s">
        <v>10</v>
      </c>
      <c r="E85" s="7" t="s">
        <v>29</v>
      </c>
      <c r="F85" s="9">
        <v>0</v>
      </c>
      <c r="G85" s="9"/>
      <c r="H85" s="9"/>
      <c r="I85" s="9"/>
      <c r="J85" s="9" t="s">
        <v>12</v>
      </c>
      <c r="K85" s="9" t="s">
        <v>12</v>
      </c>
      <c r="L85" s="9" t="s">
        <v>12</v>
      </c>
      <c r="M85" s="9" t="s">
        <v>12</v>
      </c>
      <c r="N85" s="9" t="s">
        <v>12</v>
      </c>
      <c r="O85" s="14"/>
      <c r="P85" s="105">
        <f t="shared" si="12"/>
        <v>0</v>
      </c>
    </row>
    <row r="86" spans="1:16" hidden="1" x14ac:dyDescent="0.25">
      <c r="A86" s="11"/>
      <c r="B86" s="10"/>
      <c r="C86" s="10"/>
      <c r="D86" s="11"/>
      <c r="E86" s="12" t="s">
        <v>27</v>
      </c>
      <c r="F86" s="13">
        <f>SUM(F85:F85)</f>
        <v>0</v>
      </c>
      <c r="G86" s="13"/>
      <c r="H86" s="13"/>
      <c r="I86" s="13"/>
      <c r="J86" s="13">
        <f t="shared" ref="J86:N86" si="16">SUM(J85:J85)</f>
        <v>0</v>
      </c>
      <c r="K86" s="13">
        <f t="shared" si="16"/>
        <v>0</v>
      </c>
      <c r="L86" s="13">
        <f t="shared" si="16"/>
        <v>0</v>
      </c>
      <c r="M86" s="13">
        <f t="shared" si="16"/>
        <v>0</v>
      </c>
      <c r="N86" s="13">
        <f t="shared" si="16"/>
        <v>0</v>
      </c>
      <c r="O86" s="13">
        <v>0</v>
      </c>
      <c r="P86" s="105">
        <f t="shared" si="12"/>
        <v>0</v>
      </c>
    </row>
    <row r="87" spans="1:16" s="3" customFormat="1" hidden="1" x14ac:dyDescent="0.25">
      <c r="A87" s="17"/>
      <c r="B87" s="22"/>
      <c r="C87" s="29"/>
      <c r="D87" s="23"/>
      <c r="E87" s="24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105">
        <f t="shared" si="12"/>
        <v>0</v>
      </c>
    </row>
    <row r="88" spans="1:16" hidden="1" x14ac:dyDescent="0.25">
      <c r="A88" s="89" t="s">
        <v>30</v>
      </c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105">
        <f t="shared" si="12"/>
        <v>0</v>
      </c>
    </row>
    <row r="89" spans="1:16" s="28" customFormat="1" hidden="1" x14ac:dyDescent="0.25">
      <c r="A89" s="39" t="s">
        <v>365</v>
      </c>
      <c r="B89" s="40" t="s">
        <v>9</v>
      </c>
      <c r="C89" s="40"/>
      <c r="D89" s="39" t="s">
        <v>10</v>
      </c>
      <c r="E89" s="40" t="s">
        <v>31</v>
      </c>
      <c r="F89" s="39">
        <f>SUM(F90:F95)</f>
        <v>5</v>
      </c>
      <c r="G89" s="39"/>
      <c r="H89" s="39"/>
      <c r="I89" s="39"/>
      <c r="J89" s="39">
        <f t="shared" ref="J89:N89" si="17">SUM(J90:J95)</f>
        <v>0</v>
      </c>
      <c r="K89" s="39">
        <f t="shared" si="17"/>
        <v>0</v>
      </c>
      <c r="L89" s="39">
        <f t="shared" si="17"/>
        <v>0</v>
      </c>
      <c r="M89" s="39">
        <f t="shared" si="17"/>
        <v>0</v>
      </c>
      <c r="N89" s="39">
        <f t="shared" si="17"/>
        <v>0</v>
      </c>
      <c r="O89" s="41">
        <f>SUM(O90:O95)</f>
        <v>13002.95</v>
      </c>
      <c r="P89" s="105">
        <f t="shared" si="12"/>
        <v>3467.4533333333334</v>
      </c>
    </row>
    <row r="90" spans="1:16" s="28" customFormat="1" hidden="1" x14ac:dyDescent="0.25">
      <c r="A90" s="20" t="s">
        <v>1</v>
      </c>
      <c r="B90" s="61" t="s">
        <v>199</v>
      </c>
      <c r="C90" s="62"/>
      <c r="D90" s="62"/>
      <c r="E90" s="63"/>
      <c r="F90" s="20"/>
      <c r="G90" s="20"/>
      <c r="H90" s="20"/>
      <c r="I90" s="20"/>
      <c r="J90" s="20"/>
      <c r="K90" s="20"/>
      <c r="L90" s="20"/>
      <c r="M90" s="20"/>
      <c r="N90" s="20"/>
      <c r="O90" s="30"/>
      <c r="P90" s="105">
        <f t="shared" si="12"/>
        <v>0</v>
      </c>
    </row>
    <row r="91" spans="1:16" s="3" customFormat="1" hidden="1" x14ac:dyDescent="0.25">
      <c r="A91" s="19" t="s">
        <v>10</v>
      </c>
      <c r="B91" s="83" t="s">
        <v>216</v>
      </c>
      <c r="C91" s="84"/>
      <c r="D91" s="84"/>
      <c r="E91" s="85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  <c r="P91" s="105">
        <f t="shared" si="12"/>
        <v>693.4906666666667</v>
      </c>
    </row>
    <row r="92" spans="1:16" s="3" customFormat="1" hidden="1" x14ac:dyDescent="0.25">
      <c r="A92" s="19" t="s">
        <v>10</v>
      </c>
      <c r="B92" s="64" t="s">
        <v>214</v>
      </c>
      <c r="C92" s="65"/>
      <c r="D92" s="65"/>
      <c r="E92" s="66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  <c r="P92" s="105">
        <f t="shared" si="12"/>
        <v>693.4906666666667</v>
      </c>
    </row>
    <row r="93" spans="1:16" s="3" customFormat="1" hidden="1" x14ac:dyDescent="0.25">
      <c r="A93" s="19" t="s">
        <v>10</v>
      </c>
      <c r="B93" s="64" t="s">
        <v>215</v>
      </c>
      <c r="C93" s="65"/>
      <c r="D93" s="65"/>
      <c r="E93" s="66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  <c r="P93" s="105">
        <f t="shared" si="12"/>
        <v>693.4906666666667</v>
      </c>
    </row>
    <row r="94" spans="1:16" s="3" customFormat="1" hidden="1" x14ac:dyDescent="0.25">
      <c r="A94" s="19" t="s">
        <v>10</v>
      </c>
      <c r="B94" s="64" t="s">
        <v>422</v>
      </c>
      <c r="C94" s="65"/>
      <c r="D94" s="65"/>
      <c r="E94" s="66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  <c r="P94" s="105">
        <f t="shared" si="12"/>
        <v>693.4906666666667</v>
      </c>
    </row>
    <row r="95" spans="1:16" s="3" customFormat="1" hidden="1" x14ac:dyDescent="0.25">
      <c r="A95" s="19" t="s">
        <v>10</v>
      </c>
      <c r="B95" s="83" t="s">
        <v>217</v>
      </c>
      <c r="C95" s="84"/>
      <c r="D95" s="84"/>
      <c r="E95" s="85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  <c r="P95" s="105">
        <f t="shared" si="12"/>
        <v>693.4906666666667</v>
      </c>
    </row>
    <row r="96" spans="1:16" hidden="1" x14ac:dyDescent="0.25">
      <c r="A96" s="11"/>
      <c r="B96" s="10"/>
      <c r="C96" s="10"/>
      <c r="D96" s="11"/>
      <c r="E96" s="12" t="s">
        <v>27</v>
      </c>
      <c r="F96" s="13">
        <f>F89</f>
        <v>5</v>
      </c>
      <c r="G96" s="13"/>
      <c r="H96" s="13"/>
      <c r="I96" s="13"/>
      <c r="J96" s="13">
        <f t="shared" ref="J96:N96" si="18">J89</f>
        <v>0</v>
      </c>
      <c r="K96" s="13">
        <f t="shared" si="18"/>
        <v>0</v>
      </c>
      <c r="L96" s="13">
        <f t="shared" si="18"/>
        <v>0</v>
      </c>
      <c r="M96" s="13">
        <f t="shared" si="18"/>
        <v>0</v>
      </c>
      <c r="N96" s="13">
        <f t="shared" si="18"/>
        <v>0</v>
      </c>
      <c r="O96" s="15">
        <f>O89</f>
        <v>13002.95</v>
      </c>
      <c r="P96" s="105">
        <f t="shared" si="12"/>
        <v>3467.4533333333334</v>
      </c>
    </row>
    <row r="97" spans="1:16" s="3" customFormat="1" hidden="1" x14ac:dyDescent="0.25">
      <c r="A97" s="23"/>
      <c r="B97" s="29"/>
      <c r="C97" s="29"/>
      <c r="D97" s="23"/>
      <c r="E97" s="24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105">
        <f t="shared" si="12"/>
        <v>0</v>
      </c>
    </row>
    <row r="98" spans="1:16" hidden="1" x14ac:dyDescent="0.25">
      <c r="A98" s="81" t="s">
        <v>32</v>
      </c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105">
        <f t="shared" si="12"/>
        <v>0</v>
      </c>
    </row>
    <row r="99" spans="1:16" s="28" customFormat="1" ht="24" hidden="1" x14ac:dyDescent="0.25">
      <c r="A99" s="39" t="s">
        <v>366</v>
      </c>
      <c r="B99" s="40" t="s">
        <v>9</v>
      </c>
      <c r="C99" s="40"/>
      <c r="D99" s="39" t="s">
        <v>10</v>
      </c>
      <c r="E99" s="40" t="s">
        <v>33</v>
      </c>
      <c r="F99" s="39">
        <f>SUM(F100:F104)</f>
        <v>4</v>
      </c>
      <c r="G99" s="39"/>
      <c r="H99" s="39"/>
      <c r="I99" s="39"/>
      <c r="J99" s="39">
        <f t="shared" ref="J99:N99" ca="1" si="19">SUM(J100:J105)</f>
        <v>0</v>
      </c>
      <c r="K99" s="39">
        <f t="shared" ca="1" si="19"/>
        <v>0</v>
      </c>
      <c r="L99" s="39">
        <f t="shared" ca="1" si="19"/>
        <v>0</v>
      </c>
      <c r="M99" s="39">
        <f t="shared" ca="1" si="19"/>
        <v>0</v>
      </c>
      <c r="N99" s="39">
        <f t="shared" ca="1" si="19"/>
        <v>0</v>
      </c>
      <c r="O99" s="41">
        <f>SUM(O100:O104)</f>
        <v>10402.36</v>
      </c>
      <c r="P99" s="105">
        <f t="shared" si="12"/>
        <v>2773.9626666666668</v>
      </c>
    </row>
    <row r="100" spans="1:16" s="28" customFormat="1" hidden="1" x14ac:dyDescent="0.25">
      <c r="A100" s="20" t="s">
        <v>1</v>
      </c>
      <c r="B100" s="61" t="s">
        <v>199</v>
      </c>
      <c r="C100" s="62"/>
      <c r="D100" s="62"/>
      <c r="E100" s="63"/>
      <c r="F100" s="20"/>
      <c r="G100" s="20"/>
      <c r="H100" s="20"/>
      <c r="I100" s="20"/>
      <c r="J100" s="20"/>
      <c r="K100" s="20"/>
      <c r="L100" s="20"/>
      <c r="M100" s="20"/>
      <c r="N100" s="20"/>
      <c r="O100" s="30"/>
      <c r="P100" s="105">
        <f t="shared" si="12"/>
        <v>0</v>
      </c>
    </row>
    <row r="101" spans="1:16" s="3" customFormat="1" hidden="1" x14ac:dyDescent="0.25">
      <c r="A101" s="19" t="s">
        <v>10</v>
      </c>
      <c r="B101" s="64" t="s">
        <v>220</v>
      </c>
      <c r="C101" s="65"/>
      <c r="D101" s="65"/>
      <c r="E101" s="66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  <c r="P101" s="105">
        <f t="shared" si="12"/>
        <v>693.4906666666667</v>
      </c>
    </row>
    <row r="102" spans="1:16" s="3" customFormat="1" hidden="1" x14ac:dyDescent="0.25">
      <c r="A102" s="19" t="s">
        <v>10</v>
      </c>
      <c r="B102" s="64" t="s">
        <v>221</v>
      </c>
      <c r="C102" s="65"/>
      <c r="D102" s="65"/>
      <c r="E102" s="66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  <c r="P102" s="105">
        <f t="shared" si="12"/>
        <v>693.4906666666667</v>
      </c>
    </row>
    <row r="103" spans="1:16" s="3" customFormat="1" hidden="1" x14ac:dyDescent="0.25">
      <c r="A103" s="19" t="s">
        <v>10</v>
      </c>
      <c r="B103" s="64" t="s">
        <v>219</v>
      </c>
      <c r="C103" s="65"/>
      <c r="D103" s="65"/>
      <c r="E103" s="66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  <c r="P103" s="105">
        <f t="shared" si="12"/>
        <v>693.4906666666667</v>
      </c>
    </row>
    <row r="104" spans="1:16" s="3" customFormat="1" hidden="1" x14ac:dyDescent="0.25">
      <c r="A104" s="19" t="s">
        <v>10</v>
      </c>
      <c r="B104" s="64" t="s">
        <v>218</v>
      </c>
      <c r="C104" s="65"/>
      <c r="D104" s="65"/>
      <c r="E104" s="66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  <c r="P104" s="105">
        <f t="shared" si="12"/>
        <v>693.4906666666667</v>
      </c>
    </row>
    <row r="105" spans="1:16" hidden="1" x14ac:dyDescent="0.25">
      <c r="A105" s="11"/>
      <c r="B105" s="10"/>
      <c r="C105" s="10"/>
      <c r="D105" s="11"/>
      <c r="E105" s="12" t="s">
        <v>27</v>
      </c>
      <c r="F105" s="13">
        <f t="shared" ref="F105:O105" si="20">F99</f>
        <v>4</v>
      </c>
      <c r="G105" s="13"/>
      <c r="H105" s="13"/>
      <c r="I105" s="13"/>
      <c r="J105" s="13">
        <f t="shared" ca="1" si="20"/>
        <v>0</v>
      </c>
      <c r="K105" s="13">
        <f t="shared" ca="1" si="20"/>
        <v>0</v>
      </c>
      <c r="L105" s="13">
        <f t="shared" ca="1" si="20"/>
        <v>0</v>
      </c>
      <c r="M105" s="13">
        <f t="shared" ca="1" si="20"/>
        <v>0</v>
      </c>
      <c r="N105" s="13">
        <f t="shared" ca="1" si="20"/>
        <v>0</v>
      </c>
      <c r="O105" s="15">
        <f t="shared" si="20"/>
        <v>10402.36</v>
      </c>
      <c r="P105" s="105">
        <f t="shared" si="12"/>
        <v>2773.9626666666668</v>
      </c>
    </row>
    <row r="106" spans="1:16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105">
        <f t="shared" si="12"/>
        <v>0</v>
      </c>
    </row>
    <row r="107" spans="1:16" hidden="1" x14ac:dyDescent="0.25">
      <c r="A107" s="81" t="s">
        <v>34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105">
        <f t="shared" si="12"/>
        <v>0</v>
      </c>
    </row>
    <row r="108" spans="1:16" s="28" customFormat="1" hidden="1" x14ac:dyDescent="0.25">
      <c r="A108" s="39" t="s">
        <v>367</v>
      </c>
      <c r="B108" s="40" t="s">
        <v>9</v>
      </c>
      <c r="C108" s="40"/>
      <c r="D108" s="39" t="s">
        <v>10</v>
      </c>
      <c r="E108" s="40" t="s">
        <v>35</v>
      </c>
      <c r="F108" s="39">
        <f>SUM(F109:F113)</f>
        <v>4</v>
      </c>
      <c r="G108" s="39"/>
      <c r="H108" s="39"/>
      <c r="I108" s="39"/>
      <c r="J108" s="39">
        <f t="shared" ref="J108:N108" ca="1" si="21">SUM(J109:J114)</f>
        <v>0</v>
      </c>
      <c r="K108" s="39">
        <f t="shared" ca="1" si="21"/>
        <v>0</v>
      </c>
      <c r="L108" s="39">
        <f t="shared" ca="1" si="21"/>
        <v>0</v>
      </c>
      <c r="M108" s="39">
        <f t="shared" ca="1" si="21"/>
        <v>0</v>
      </c>
      <c r="N108" s="39" t="e">
        <f t="shared" ca="1" si="21"/>
        <v>#NUM!</v>
      </c>
      <c r="O108" s="41">
        <f>SUM(O109:O113)</f>
        <v>13002.95</v>
      </c>
      <c r="P108" s="105">
        <f t="shared" si="12"/>
        <v>3467.4533333333334</v>
      </c>
    </row>
    <row r="109" spans="1:16" s="28" customFormat="1" hidden="1" x14ac:dyDescent="0.25">
      <c r="A109" s="20" t="s">
        <v>1</v>
      </c>
      <c r="B109" s="61" t="s">
        <v>199</v>
      </c>
      <c r="C109" s="62"/>
      <c r="D109" s="62"/>
      <c r="E109" s="63"/>
      <c r="F109" s="20"/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  <c r="P109" s="105">
        <f t="shared" si="12"/>
        <v>693.4906666666667</v>
      </c>
    </row>
    <row r="110" spans="1:16" s="3" customFormat="1" hidden="1" x14ac:dyDescent="0.25">
      <c r="A110" s="19" t="s">
        <v>10</v>
      </c>
      <c r="B110" s="64" t="s">
        <v>282</v>
      </c>
      <c r="C110" s="65"/>
      <c r="D110" s="65"/>
      <c r="E110" s="66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  <c r="P110" s="105">
        <f t="shared" si="12"/>
        <v>693.4906666666667</v>
      </c>
    </row>
    <row r="111" spans="1:16" s="3" customFormat="1" hidden="1" x14ac:dyDescent="0.25">
      <c r="A111" s="19" t="s">
        <v>10</v>
      </c>
      <c r="B111" s="64" t="s">
        <v>281</v>
      </c>
      <c r="C111" s="65"/>
      <c r="D111" s="65"/>
      <c r="E111" s="66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  <c r="P111" s="105">
        <f t="shared" si="12"/>
        <v>693.4906666666667</v>
      </c>
    </row>
    <row r="112" spans="1:16" s="3" customFormat="1" hidden="1" x14ac:dyDescent="0.25">
      <c r="A112" s="19" t="s">
        <v>10</v>
      </c>
      <c r="B112" s="64" t="s">
        <v>283</v>
      </c>
      <c r="C112" s="65"/>
      <c r="D112" s="65"/>
      <c r="E112" s="66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  <c r="P112" s="105">
        <f t="shared" si="12"/>
        <v>693.4906666666667</v>
      </c>
    </row>
    <row r="113" spans="1:16" s="3" customFormat="1" hidden="1" x14ac:dyDescent="0.25">
      <c r="A113" s="19" t="s">
        <v>10</v>
      </c>
      <c r="B113" s="64" t="s">
        <v>280</v>
      </c>
      <c r="C113" s="65"/>
      <c r="D113" s="65"/>
      <c r="E113" s="66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  <c r="P113" s="105">
        <f t="shared" si="12"/>
        <v>693.4906666666667</v>
      </c>
    </row>
    <row r="114" spans="1:16" s="28" customFormat="1" hidden="1" x14ac:dyDescent="0.25">
      <c r="A114" s="39" t="s">
        <v>368</v>
      </c>
      <c r="B114" s="40" t="s">
        <v>186</v>
      </c>
      <c r="C114" s="40"/>
      <c r="D114" s="39" t="s">
        <v>10</v>
      </c>
      <c r="E114" s="40" t="s">
        <v>187</v>
      </c>
      <c r="F114" s="39">
        <f>SUM(F115:F119)</f>
        <v>4</v>
      </c>
      <c r="G114" s="39"/>
      <c r="H114" s="39"/>
      <c r="I114" s="39"/>
      <c r="J114" s="39">
        <f t="shared" ref="J114:N114" ca="1" si="22">SUM(J115:J120)</f>
        <v>0</v>
      </c>
      <c r="K114" s="39">
        <f t="shared" ca="1" si="22"/>
        <v>0</v>
      </c>
      <c r="L114" s="39">
        <f t="shared" ca="1" si="22"/>
        <v>0</v>
      </c>
      <c r="M114" s="39">
        <f t="shared" ca="1" si="22"/>
        <v>0</v>
      </c>
      <c r="N114" s="39" t="e">
        <f t="shared" ca="1" si="22"/>
        <v>#NUM!</v>
      </c>
      <c r="O114" s="41">
        <f>SUM(O115:O119)</f>
        <v>10402.36</v>
      </c>
      <c r="P114" s="105">
        <f t="shared" si="12"/>
        <v>2773.9626666666668</v>
      </c>
    </row>
    <row r="115" spans="1:16" s="28" customFormat="1" hidden="1" x14ac:dyDescent="0.25">
      <c r="A115" s="20" t="s">
        <v>1</v>
      </c>
      <c r="B115" s="61" t="s">
        <v>199</v>
      </c>
      <c r="C115" s="62"/>
      <c r="D115" s="62"/>
      <c r="E115" s="63"/>
      <c r="F115" s="20"/>
      <c r="G115" s="20"/>
      <c r="H115" s="20"/>
      <c r="I115" s="20"/>
      <c r="J115" s="20"/>
      <c r="K115" s="20"/>
      <c r="L115" s="20"/>
      <c r="M115" s="20"/>
      <c r="N115" s="20"/>
      <c r="O115" s="30"/>
      <c r="P115" s="105">
        <f t="shared" si="12"/>
        <v>0</v>
      </c>
    </row>
    <row r="116" spans="1:16" s="3" customFormat="1" hidden="1" x14ac:dyDescent="0.25">
      <c r="A116" s="19" t="s">
        <v>10</v>
      </c>
      <c r="B116" s="64" t="s">
        <v>289</v>
      </c>
      <c r="C116" s="65"/>
      <c r="D116" s="65"/>
      <c r="E116" s="66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  <c r="P116" s="105">
        <f t="shared" si="12"/>
        <v>693.4906666666667</v>
      </c>
    </row>
    <row r="117" spans="1:16" s="3" customFormat="1" hidden="1" x14ac:dyDescent="0.25">
      <c r="A117" s="19" t="s">
        <v>10</v>
      </c>
      <c r="B117" s="64" t="s">
        <v>291</v>
      </c>
      <c r="C117" s="65"/>
      <c r="D117" s="65"/>
      <c r="E117" s="66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  <c r="P117" s="105">
        <f t="shared" si="12"/>
        <v>693.4906666666667</v>
      </c>
    </row>
    <row r="118" spans="1:16" s="3" customFormat="1" hidden="1" x14ac:dyDescent="0.25">
      <c r="A118" s="19" t="s">
        <v>10</v>
      </c>
      <c r="B118" s="64" t="s">
        <v>292</v>
      </c>
      <c r="C118" s="65"/>
      <c r="D118" s="65"/>
      <c r="E118" s="66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  <c r="P118" s="105">
        <f t="shared" si="12"/>
        <v>693.4906666666667</v>
      </c>
    </row>
    <row r="119" spans="1:16" s="3" customFormat="1" hidden="1" x14ac:dyDescent="0.25">
      <c r="A119" s="19" t="s">
        <v>10</v>
      </c>
      <c r="B119" s="64" t="s">
        <v>290</v>
      </c>
      <c r="C119" s="65"/>
      <c r="D119" s="65"/>
      <c r="E119" s="66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  <c r="P119" s="105">
        <f t="shared" si="12"/>
        <v>693.4906666666667</v>
      </c>
    </row>
    <row r="120" spans="1:16" hidden="1" x14ac:dyDescent="0.25">
      <c r="A120" s="11"/>
      <c r="B120" s="10"/>
      <c r="C120" s="10"/>
      <c r="D120" s="11"/>
      <c r="E120" s="12" t="s">
        <v>27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3">N114+N108</f>
        <v>#NUM!</v>
      </c>
      <c r="O120" s="32">
        <f>O114+O108</f>
        <v>23405.31</v>
      </c>
      <c r="P120" s="105">
        <f t="shared" si="12"/>
        <v>6241.4160000000002</v>
      </c>
    </row>
    <row r="121" spans="1:16" s="3" customFormat="1" hidden="1" x14ac:dyDescent="0.25">
      <c r="A121" s="23"/>
      <c r="B121" s="29"/>
      <c r="C121" s="29"/>
      <c r="D121" s="23"/>
      <c r="E121" s="24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105">
        <f t="shared" si="12"/>
        <v>0</v>
      </c>
    </row>
    <row r="122" spans="1:16" hidden="1" x14ac:dyDescent="0.25">
      <c r="A122" s="81" t="s">
        <v>36</v>
      </c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105">
        <f t="shared" si="12"/>
        <v>0</v>
      </c>
    </row>
    <row r="123" spans="1:16" s="28" customFormat="1" hidden="1" x14ac:dyDescent="0.25">
      <c r="A123" s="39" t="s">
        <v>369</v>
      </c>
      <c r="B123" s="40" t="s">
        <v>37</v>
      </c>
      <c r="C123" s="40"/>
      <c r="D123" s="39" t="s">
        <v>10</v>
      </c>
      <c r="E123" s="40" t="s">
        <v>38</v>
      </c>
      <c r="F123" s="39">
        <f>SUM(F124:F128)</f>
        <v>4</v>
      </c>
      <c r="G123" s="39"/>
      <c r="H123" s="39"/>
      <c r="I123" s="39"/>
      <c r="J123" s="39">
        <f t="shared" ref="J123:K123" si="24">SUM(J124:J129)</f>
        <v>0</v>
      </c>
      <c r="K123" s="39">
        <f t="shared" si="24"/>
        <v>0</v>
      </c>
      <c r="L123" s="39">
        <f>SUM(L124:L129)</f>
        <v>0</v>
      </c>
      <c r="M123" s="39">
        <f t="shared" ref="M123:N123" si="25">SUM(M124:M129)</f>
        <v>0</v>
      </c>
      <c r="N123" s="39">
        <f t="shared" si="25"/>
        <v>0</v>
      </c>
      <c r="O123" s="41">
        <f>SUM(O124:O128)</f>
        <v>10402.36</v>
      </c>
      <c r="P123" s="105">
        <f t="shared" si="12"/>
        <v>2773.9626666666668</v>
      </c>
    </row>
    <row r="124" spans="1:16" s="3" customFormat="1" hidden="1" x14ac:dyDescent="0.25">
      <c r="A124" s="20" t="s">
        <v>1</v>
      </c>
      <c r="B124" s="61" t="s">
        <v>199</v>
      </c>
      <c r="C124" s="62"/>
      <c r="D124" s="62"/>
      <c r="E124" s="63"/>
      <c r="F124" s="20"/>
      <c r="G124" s="20"/>
      <c r="H124" s="20"/>
      <c r="I124" s="20"/>
      <c r="J124" s="20"/>
      <c r="K124" s="20"/>
      <c r="L124" s="20"/>
      <c r="M124" s="20"/>
      <c r="N124" s="20"/>
      <c r="O124" s="21"/>
      <c r="P124" s="105">
        <f t="shared" si="12"/>
        <v>0</v>
      </c>
    </row>
    <row r="125" spans="1:16" s="3" customFormat="1" hidden="1" x14ac:dyDescent="0.25">
      <c r="A125" s="19" t="s">
        <v>10</v>
      </c>
      <c r="B125" s="64" t="s">
        <v>310</v>
      </c>
      <c r="C125" s="65"/>
      <c r="D125" s="65"/>
      <c r="E125" s="66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  <c r="P125" s="105">
        <f t="shared" si="12"/>
        <v>693.4906666666667</v>
      </c>
    </row>
    <row r="126" spans="1:16" s="3" customFormat="1" hidden="1" x14ac:dyDescent="0.25">
      <c r="A126" s="19" t="s">
        <v>10</v>
      </c>
      <c r="B126" s="64" t="s">
        <v>308</v>
      </c>
      <c r="C126" s="65"/>
      <c r="D126" s="65"/>
      <c r="E126" s="66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  <c r="P126" s="105">
        <f t="shared" si="12"/>
        <v>693.4906666666667</v>
      </c>
    </row>
    <row r="127" spans="1:16" s="3" customFormat="1" hidden="1" x14ac:dyDescent="0.25">
      <c r="A127" s="19" t="s">
        <v>10</v>
      </c>
      <c r="B127" s="64" t="s">
        <v>307</v>
      </c>
      <c r="C127" s="65"/>
      <c r="D127" s="65"/>
      <c r="E127" s="66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  <c r="P127" s="105">
        <f t="shared" si="12"/>
        <v>693.4906666666667</v>
      </c>
    </row>
    <row r="128" spans="1:16" s="3" customFormat="1" hidden="1" x14ac:dyDescent="0.25">
      <c r="A128" s="19" t="s">
        <v>10</v>
      </c>
      <c r="B128" s="64" t="s">
        <v>309</v>
      </c>
      <c r="C128" s="65"/>
      <c r="D128" s="65"/>
      <c r="E128" s="66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  <c r="P128" s="105">
        <f t="shared" si="12"/>
        <v>693.4906666666667</v>
      </c>
    </row>
    <row r="129" spans="1:16" s="28" customFormat="1" hidden="1" x14ac:dyDescent="0.25">
      <c r="A129" s="39" t="s">
        <v>370</v>
      </c>
      <c r="B129" s="40" t="s">
        <v>9</v>
      </c>
      <c r="C129" s="40"/>
      <c r="D129" s="39" t="s">
        <v>10</v>
      </c>
      <c r="E129" s="40" t="s">
        <v>39</v>
      </c>
      <c r="F129" s="39">
        <f>SUM(F130:F135)</f>
        <v>5</v>
      </c>
      <c r="G129" s="39"/>
      <c r="H129" s="39"/>
      <c r="I129" s="39"/>
      <c r="J129" s="39">
        <f t="shared" ref="J129:N129" si="26">SUM(J130:J135)</f>
        <v>0</v>
      </c>
      <c r="K129" s="39">
        <f t="shared" si="26"/>
        <v>0</v>
      </c>
      <c r="L129" s="39">
        <f t="shared" si="26"/>
        <v>0</v>
      </c>
      <c r="M129" s="39">
        <f t="shared" si="26"/>
        <v>0</v>
      </c>
      <c r="N129" s="39">
        <f t="shared" si="26"/>
        <v>0</v>
      </c>
      <c r="O129" s="41">
        <f>SUM(O130:O135)</f>
        <v>13002.95</v>
      </c>
      <c r="P129" s="105">
        <f t="shared" si="12"/>
        <v>3467.4533333333334</v>
      </c>
    </row>
    <row r="130" spans="1:16" s="3" customFormat="1" hidden="1" x14ac:dyDescent="0.25">
      <c r="A130" s="20" t="s">
        <v>1</v>
      </c>
      <c r="B130" s="61" t="s">
        <v>199</v>
      </c>
      <c r="C130" s="62"/>
      <c r="D130" s="62"/>
      <c r="E130" s="63"/>
      <c r="F130" s="20"/>
      <c r="G130" s="20"/>
      <c r="H130" s="20"/>
      <c r="I130" s="20"/>
      <c r="J130" s="20"/>
      <c r="K130" s="20"/>
      <c r="L130" s="20"/>
      <c r="M130" s="20"/>
      <c r="N130" s="20"/>
      <c r="O130" s="21"/>
      <c r="P130" s="105">
        <f t="shared" si="12"/>
        <v>0</v>
      </c>
    </row>
    <row r="131" spans="1:16" s="3" customFormat="1" hidden="1" x14ac:dyDescent="0.25">
      <c r="A131" s="19" t="s">
        <v>10</v>
      </c>
      <c r="B131" s="64" t="s">
        <v>423</v>
      </c>
      <c r="C131" s="65"/>
      <c r="D131" s="65"/>
      <c r="E131" s="66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  <c r="P131" s="105">
        <f t="shared" ref="P131:P194" si="27">O131/30*8</f>
        <v>693.4906666666667</v>
      </c>
    </row>
    <row r="132" spans="1:16" s="3" customFormat="1" hidden="1" x14ac:dyDescent="0.25">
      <c r="A132" s="19" t="s">
        <v>10</v>
      </c>
      <c r="B132" s="64" t="s">
        <v>273</v>
      </c>
      <c r="C132" s="65"/>
      <c r="D132" s="65"/>
      <c r="E132" s="66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  <c r="P132" s="105">
        <f t="shared" si="27"/>
        <v>693.4906666666667</v>
      </c>
    </row>
    <row r="133" spans="1:16" s="3" customFormat="1" hidden="1" x14ac:dyDescent="0.25">
      <c r="A133" s="19" t="s">
        <v>10</v>
      </c>
      <c r="B133" s="64" t="s">
        <v>272</v>
      </c>
      <c r="C133" s="65"/>
      <c r="D133" s="65"/>
      <c r="E133" s="66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  <c r="P133" s="105">
        <f t="shared" si="27"/>
        <v>693.4906666666667</v>
      </c>
    </row>
    <row r="134" spans="1:16" s="3" customFormat="1" hidden="1" x14ac:dyDescent="0.25">
      <c r="A134" s="19" t="s">
        <v>10</v>
      </c>
      <c r="B134" s="64" t="s">
        <v>274</v>
      </c>
      <c r="C134" s="65"/>
      <c r="D134" s="65"/>
      <c r="E134" s="66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  <c r="P134" s="105">
        <f t="shared" si="27"/>
        <v>693.4906666666667</v>
      </c>
    </row>
    <row r="135" spans="1:16" s="3" customFormat="1" hidden="1" x14ac:dyDescent="0.25">
      <c r="A135" s="19" t="s">
        <v>10</v>
      </c>
      <c r="B135" s="64" t="s">
        <v>275</v>
      </c>
      <c r="C135" s="65"/>
      <c r="D135" s="65"/>
      <c r="E135" s="66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  <c r="P135" s="105">
        <f t="shared" si="27"/>
        <v>693.4906666666667</v>
      </c>
    </row>
    <row r="136" spans="1:16" s="28" customFormat="1" hidden="1" x14ac:dyDescent="0.25">
      <c r="A136" s="39" t="s">
        <v>371</v>
      </c>
      <c r="B136" s="40" t="s">
        <v>453</v>
      </c>
      <c r="C136" s="40"/>
      <c r="D136" s="39" t="s">
        <v>10</v>
      </c>
      <c r="E136" s="40" t="s">
        <v>40</v>
      </c>
      <c r="F136" s="39">
        <f>SUM(F137:F152)</f>
        <v>14</v>
      </c>
      <c r="G136" s="39"/>
      <c r="H136" s="39"/>
      <c r="I136" s="39"/>
      <c r="J136" s="39">
        <f t="shared" ref="J136:K136" si="28">SUM(J137:J142)</f>
        <v>0</v>
      </c>
      <c r="K136" s="39">
        <f t="shared" si="28"/>
        <v>0</v>
      </c>
      <c r="L136" s="39">
        <f>SUM(L137:L142)</f>
        <v>1</v>
      </c>
      <c r="M136" s="39">
        <f t="shared" ref="M136:N136" si="29">SUM(M137:M142)</f>
        <v>0</v>
      </c>
      <c r="N136" s="39">
        <f t="shared" si="29"/>
        <v>0</v>
      </c>
      <c r="O136" s="41">
        <f>SUM(O137:O159)</f>
        <v>40203.279999999999</v>
      </c>
      <c r="P136" s="105">
        <f t="shared" si="27"/>
        <v>10720.874666666667</v>
      </c>
    </row>
    <row r="137" spans="1:16" s="3" customFormat="1" hidden="1" x14ac:dyDescent="0.25">
      <c r="A137" s="20" t="s">
        <v>1</v>
      </c>
      <c r="B137" s="61" t="s">
        <v>199</v>
      </c>
      <c r="C137" s="62"/>
      <c r="D137" s="62"/>
      <c r="E137" s="63"/>
      <c r="F137" s="20"/>
      <c r="G137" s="20"/>
      <c r="H137" s="20"/>
      <c r="I137" s="20"/>
      <c r="J137" s="20"/>
      <c r="K137" s="20"/>
      <c r="L137" s="20"/>
      <c r="M137" s="20"/>
      <c r="N137" s="20"/>
      <c r="O137" s="21"/>
      <c r="P137" s="105">
        <f t="shared" si="27"/>
        <v>0</v>
      </c>
    </row>
    <row r="138" spans="1:16" s="3" customFormat="1" hidden="1" x14ac:dyDescent="0.25">
      <c r="A138" s="19" t="s">
        <v>10</v>
      </c>
      <c r="B138" s="83" t="s">
        <v>236</v>
      </c>
      <c r="C138" s="84"/>
      <c r="D138" s="84"/>
      <c r="E138" s="85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2600.59</v>
      </c>
      <c r="P138" s="105">
        <f t="shared" si="27"/>
        <v>693.4906666666667</v>
      </c>
    </row>
    <row r="139" spans="1:16" s="3" customFormat="1" hidden="1" x14ac:dyDescent="0.25">
      <c r="A139" s="19" t="s">
        <v>10</v>
      </c>
      <c r="B139" s="64" t="s">
        <v>226</v>
      </c>
      <c r="C139" s="65"/>
      <c r="D139" s="65"/>
      <c r="E139" s="66"/>
      <c r="F139" s="20">
        <v>0</v>
      </c>
      <c r="G139" s="20"/>
      <c r="H139" s="20"/>
      <c r="I139" s="20"/>
      <c r="J139" s="20"/>
      <c r="K139" s="20"/>
      <c r="L139" s="20">
        <v>1</v>
      </c>
      <c r="M139" s="20"/>
      <c r="N139" s="20"/>
      <c r="O139" s="30">
        <v>3795.02</v>
      </c>
      <c r="P139" s="105">
        <f t="shared" si="27"/>
        <v>1012.0053333333333</v>
      </c>
    </row>
    <row r="140" spans="1:16" s="3" customFormat="1" hidden="1" x14ac:dyDescent="0.25">
      <c r="A140" s="19" t="s">
        <v>10</v>
      </c>
      <c r="B140" s="64" t="s">
        <v>227</v>
      </c>
      <c r="C140" s="65"/>
      <c r="D140" s="65"/>
      <c r="E140" s="66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  <c r="P140" s="105">
        <f t="shared" si="27"/>
        <v>693.4906666666667</v>
      </c>
    </row>
    <row r="141" spans="1:16" s="3" customFormat="1" hidden="1" x14ac:dyDescent="0.25">
      <c r="A141" s="19" t="s">
        <v>10</v>
      </c>
      <c r="B141" s="64" t="s">
        <v>228</v>
      </c>
      <c r="C141" s="65"/>
      <c r="D141" s="65"/>
      <c r="E141" s="66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  <c r="P141" s="105">
        <f t="shared" si="27"/>
        <v>693.4906666666667</v>
      </c>
    </row>
    <row r="142" spans="1:16" s="3" customFormat="1" hidden="1" x14ac:dyDescent="0.25">
      <c r="A142" s="19" t="s">
        <v>10</v>
      </c>
      <c r="B142" s="64" t="s">
        <v>237</v>
      </c>
      <c r="C142" s="65"/>
      <c r="D142" s="65"/>
      <c r="E142" s="66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  <c r="P142" s="105">
        <f t="shared" si="27"/>
        <v>693.4906666666667</v>
      </c>
    </row>
    <row r="143" spans="1:16" s="3" customFormat="1" hidden="1" x14ac:dyDescent="0.25">
      <c r="A143" s="19" t="s">
        <v>10</v>
      </c>
      <c r="B143" s="64" t="s">
        <v>229</v>
      </c>
      <c r="C143" s="65"/>
      <c r="D143" s="65"/>
      <c r="E143" s="66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  <c r="P143" s="105">
        <f t="shared" si="27"/>
        <v>693.4906666666667</v>
      </c>
    </row>
    <row r="144" spans="1:16" s="3" customFormat="1" hidden="1" x14ac:dyDescent="0.25">
      <c r="A144" s="19" t="s">
        <v>10</v>
      </c>
      <c r="B144" s="64" t="s">
        <v>230</v>
      </c>
      <c r="C144" s="65"/>
      <c r="D144" s="65"/>
      <c r="E144" s="66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  <c r="P144" s="105">
        <f t="shared" si="27"/>
        <v>693.4906666666667</v>
      </c>
    </row>
    <row r="145" spans="1:16" s="3" customFormat="1" hidden="1" x14ac:dyDescent="0.25">
      <c r="A145" s="19" t="s">
        <v>10</v>
      </c>
      <c r="B145" s="64" t="s">
        <v>231</v>
      </c>
      <c r="C145" s="65"/>
      <c r="D145" s="65"/>
      <c r="E145" s="66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  <c r="P145" s="105">
        <f t="shared" si="27"/>
        <v>693.4906666666667</v>
      </c>
    </row>
    <row r="146" spans="1:16" s="3" customFormat="1" hidden="1" x14ac:dyDescent="0.25">
      <c r="A146" s="19" t="s">
        <v>10</v>
      </c>
      <c r="B146" s="64" t="s">
        <v>232</v>
      </c>
      <c r="C146" s="65"/>
      <c r="D146" s="65"/>
      <c r="E146" s="66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  <c r="P146" s="105">
        <f t="shared" si="27"/>
        <v>693.4906666666667</v>
      </c>
    </row>
    <row r="147" spans="1:16" s="3" customFormat="1" hidden="1" x14ac:dyDescent="0.25">
      <c r="A147" s="19" t="s">
        <v>10</v>
      </c>
      <c r="B147" s="83" t="s">
        <v>234</v>
      </c>
      <c r="C147" s="84"/>
      <c r="D147" s="84"/>
      <c r="E147" s="85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  <c r="P147" s="105">
        <f t="shared" si="27"/>
        <v>693.4906666666667</v>
      </c>
    </row>
    <row r="148" spans="1:16" s="3" customFormat="1" hidden="1" x14ac:dyDescent="0.25">
      <c r="A148" s="19" t="s">
        <v>10</v>
      </c>
      <c r="B148" s="64" t="s">
        <v>233</v>
      </c>
      <c r="C148" s="65"/>
      <c r="D148" s="65"/>
      <c r="E148" s="66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  <c r="P148" s="105">
        <f t="shared" si="27"/>
        <v>693.4906666666667</v>
      </c>
    </row>
    <row r="149" spans="1:16" s="3" customFormat="1" hidden="1" x14ac:dyDescent="0.25">
      <c r="A149" s="19" t="s">
        <v>10</v>
      </c>
      <c r="B149" s="64" t="s">
        <v>235</v>
      </c>
      <c r="C149" s="65"/>
      <c r="D149" s="65"/>
      <c r="E149" s="66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  <c r="P149" s="105">
        <f t="shared" si="27"/>
        <v>693.4906666666667</v>
      </c>
    </row>
    <row r="150" spans="1:16" s="3" customFormat="1" hidden="1" x14ac:dyDescent="0.25">
      <c r="A150" s="19" t="s">
        <v>10</v>
      </c>
      <c r="B150" s="64" t="s">
        <v>223</v>
      </c>
      <c r="C150" s="65"/>
      <c r="D150" s="65"/>
      <c r="E150" s="66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  <c r="P150" s="105">
        <f t="shared" si="27"/>
        <v>693.4906666666667</v>
      </c>
    </row>
    <row r="151" spans="1:16" s="3" customFormat="1" hidden="1" x14ac:dyDescent="0.25">
      <c r="A151" s="19" t="s">
        <v>10</v>
      </c>
      <c r="B151" s="64" t="s">
        <v>225</v>
      </c>
      <c r="C151" s="65"/>
      <c r="D151" s="65"/>
      <c r="E151" s="66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  <c r="P151" s="105">
        <f t="shared" si="27"/>
        <v>693.4906666666667</v>
      </c>
    </row>
    <row r="152" spans="1:16" s="3" customFormat="1" hidden="1" x14ac:dyDescent="0.25">
      <c r="A152" s="19" t="s">
        <v>10</v>
      </c>
      <c r="B152" s="64" t="s">
        <v>224</v>
      </c>
      <c r="C152" s="65"/>
      <c r="D152" s="65"/>
      <c r="E152" s="66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  <c r="P152" s="105">
        <f t="shared" si="27"/>
        <v>693.4906666666667</v>
      </c>
    </row>
    <row r="153" spans="1:16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  <c r="P153" s="105">
        <f t="shared" si="27"/>
        <v>0</v>
      </c>
    </row>
    <row r="154" spans="1:16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  <c r="P154" s="105">
        <f t="shared" si="27"/>
        <v>0</v>
      </c>
    </row>
    <row r="155" spans="1:16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  <c r="P155" s="105">
        <f t="shared" si="27"/>
        <v>0</v>
      </c>
    </row>
    <row r="156" spans="1:16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  <c r="P156" s="105">
        <f t="shared" si="27"/>
        <v>0</v>
      </c>
    </row>
    <row r="157" spans="1:16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  <c r="P157" s="105">
        <f t="shared" si="27"/>
        <v>0</v>
      </c>
    </row>
    <row r="158" spans="1:16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  <c r="P158" s="105">
        <f t="shared" si="27"/>
        <v>0</v>
      </c>
    </row>
    <row r="159" spans="1:16" s="3" customFormat="1" hidden="1" x14ac:dyDescent="0.25">
      <c r="A159" s="19"/>
      <c r="B159" s="18" t="s">
        <v>53</v>
      </c>
      <c r="C159" s="18"/>
      <c r="D159" s="19" t="s">
        <v>10</v>
      </c>
      <c r="E159" s="18" t="s">
        <v>54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  <c r="P159" s="105">
        <f t="shared" si="27"/>
        <v>0</v>
      </c>
    </row>
    <row r="160" spans="1:16" s="28" customFormat="1" hidden="1" x14ac:dyDescent="0.25">
      <c r="A160" s="39" t="s">
        <v>372</v>
      </c>
      <c r="B160" s="40" t="s">
        <v>55</v>
      </c>
      <c r="C160" s="40"/>
      <c r="D160" s="39" t="s">
        <v>10</v>
      </c>
      <c r="E160" s="40" t="s">
        <v>56</v>
      </c>
      <c r="F160" s="39">
        <f>SUM(F161:F162)</f>
        <v>1</v>
      </c>
      <c r="G160" s="39"/>
      <c r="H160" s="39"/>
      <c r="I160" s="39"/>
      <c r="J160" s="39">
        <f t="shared" ref="J160:K160" si="30">SUM(J161:J166)</f>
        <v>0</v>
      </c>
      <c r="K160" s="39">
        <f t="shared" si="30"/>
        <v>0</v>
      </c>
      <c r="L160" s="39">
        <f>SUM(L161:L162)</f>
        <v>0</v>
      </c>
      <c r="M160" s="39">
        <f t="shared" ref="M160:N160" si="31">SUM(M161:M166)</f>
        <v>0</v>
      </c>
      <c r="N160" s="39">
        <f t="shared" si="31"/>
        <v>0</v>
      </c>
      <c r="O160" s="41">
        <f>SUM(O161:O162)</f>
        <v>2600.59</v>
      </c>
      <c r="P160" s="105">
        <f t="shared" si="27"/>
        <v>693.4906666666667</v>
      </c>
    </row>
    <row r="161" spans="1:16" s="3" customFormat="1" hidden="1" x14ac:dyDescent="0.25">
      <c r="A161" s="20" t="s">
        <v>1</v>
      </c>
      <c r="B161" s="61" t="s">
        <v>199</v>
      </c>
      <c r="C161" s="62"/>
      <c r="D161" s="62"/>
      <c r="E161" s="63"/>
      <c r="F161" s="20"/>
      <c r="G161" s="20"/>
      <c r="H161" s="20"/>
      <c r="I161" s="20"/>
      <c r="J161" s="20"/>
      <c r="K161" s="20"/>
      <c r="L161" s="20"/>
      <c r="M161" s="20"/>
      <c r="N161" s="20"/>
      <c r="O161" s="21"/>
      <c r="P161" s="105">
        <f t="shared" si="27"/>
        <v>0</v>
      </c>
    </row>
    <row r="162" spans="1:16" s="3" customFormat="1" hidden="1" x14ac:dyDescent="0.25">
      <c r="A162" s="19" t="s">
        <v>10</v>
      </c>
      <c r="B162" s="64" t="s">
        <v>270</v>
      </c>
      <c r="C162" s="65"/>
      <c r="D162" s="65"/>
      <c r="E162" s="66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2600.59</v>
      </c>
      <c r="P162" s="105">
        <f t="shared" si="27"/>
        <v>693.4906666666667</v>
      </c>
    </row>
    <row r="163" spans="1:16" s="28" customFormat="1" hidden="1" x14ac:dyDescent="0.25">
      <c r="A163" s="39" t="s">
        <v>373</v>
      </c>
      <c r="B163" s="40" t="s">
        <v>57</v>
      </c>
      <c r="C163" s="40"/>
      <c r="D163" s="39" t="s">
        <v>10</v>
      </c>
      <c r="E163" s="40" t="s">
        <v>58</v>
      </c>
      <c r="F163" s="39">
        <f>SUM(F164:F166)</f>
        <v>1</v>
      </c>
      <c r="G163" s="39"/>
      <c r="H163" s="39"/>
      <c r="I163" s="39"/>
      <c r="J163" s="39">
        <f>SUM(J164:J169)</f>
        <v>0</v>
      </c>
      <c r="K163" s="39">
        <f>SUM(K164:K169)</f>
        <v>0</v>
      </c>
      <c r="L163" s="39">
        <f>SUM(L164:L166)</f>
        <v>0</v>
      </c>
      <c r="M163" s="39">
        <f>SUM(M164:M169)</f>
        <v>0</v>
      </c>
      <c r="N163" s="39">
        <f>SUM(N164:N169)</f>
        <v>0</v>
      </c>
      <c r="O163" s="41">
        <f>SUM(O164:O166)</f>
        <v>2600.59</v>
      </c>
      <c r="P163" s="105">
        <f t="shared" si="27"/>
        <v>693.4906666666667</v>
      </c>
    </row>
    <row r="164" spans="1:16" s="3" customFormat="1" hidden="1" x14ac:dyDescent="0.25">
      <c r="A164" s="20" t="s">
        <v>1</v>
      </c>
      <c r="B164" s="61" t="s">
        <v>199</v>
      </c>
      <c r="C164" s="62"/>
      <c r="D164" s="62"/>
      <c r="E164" s="63"/>
      <c r="F164" s="20"/>
      <c r="G164" s="20"/>
      <c r="H164" s="20"/>
      <c r="I164" s="20"/>
      <c r="J164" s="20"/>
      <c r="K164" s="20"/>
      <c r="L164" s="20"/>
      <c r="M164" s="20"/>
      <c r="N164" s="20"/>
      <c r="O164" s="21"/>
      <c r="P164" s="105">
        <f t="shared" si="27"/>
        <v>0</v>
      </c>
    </row>
    <row r="165" spans="1:16" s="3" customFormat="1" hidden="1" x14ac:dyDescent="0.25">
      <c r="A165" s="19" t="s">
        <v>10</v>
      </c>
      <c r="B165" s="64" t="s">
        <v>321</v>
      </c>
      <c r="C165" s="65"/>
      <c r="D165" s="65"/>
      <c r="E165" s="66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2600.59</v>
      </c>
      <c r="P165" s="105">
        <f t="shared" si="27"/>
        <v>693.4906666666667</v>
      </c>
    </row>
    <row r="166" spans="1:16" s="3" customFormat="1" hidden="1" x14ac:dyDescent="0.25">
      <c r="A166" s="19"/>
      <c r="B166" s="31" t="s">
        <v>208</v>
      </c>
      <c r="C166" s="31"/>
      <c r="D166" s="31" t="s">
        <v>208</v>
      </c>
      <c r="E166" s="31" t="s">
        <v>208</v>
      </c>
      <c r="F166" s="20"/>
      <c r="G166" s="20"/>
      <c r="H166" s="20"/>
      <c r="I166" s="20"/>
      <c r="J166" s="20" t="s">
        <v>12</v>
      </c>
      <c r="K166" s="20" t="s">
        <v>12</v>
      </c>
      <c r="L166" s="20"/>
      <c r="M166" s="20" t="s">
        <v>12</v>
      </c>
      <c r="N166" s="20" t="s">
        <v>12</v>
      </c>
      <c r="O166" s="21"/>
      <c r="P166" s="105">
        <f t="shared" si="27"/>
        <v>0</v>
      </c>
    </row>
    <row r="167" spans="1:16" s="28" customFormat="1" hidden="1" x14ac:dyDescent="0.25">
      <c r="A167" s="39" t="s">
        <v>374</v>
      </c>
      <c r="B167" s="40" t="s">
        <v>59</v>
      </c>
      <c r="C167" s="40"/>
      <c r="D167" s="39" t="s">
        <v>13</v>
      </c>
      <c r="E167" s="40" t="s">
        <v>60</v>
      </c>
      <c r="F167" s="39">
        <f>SUM(F168:F183)</f>
        <v>14</v>
      </c>
      <c r="G167" s="39"/>
      <c r="H167" s="39"/>
      <c r="I167" s="39"/>
      <c r="J167" s="39">
        <f t="shared" ref="J167:K167" si="32">SUM(J168:J174)</f>
        <v>0</v>
      </c>
      <c r="K167" s="39">
        <f t="shared" si="32"/>
        <v>0</v>
      </c>
      <c r="L167" s="39">
        <f>SUM(L168:L183)</f>
        <v>1</v>
      </c>
      <c r="M167" s="39">
        <f t="shared" ref="M167:N167" si="33">SUM(M168:M174)</f>
        <v>0</v>
      </c>
      <c r="N167" s="39">
        <f t="shared" si="33"/>
        <v>0</v>
      </c>
      <c r="O167" s="41">
        <f>SUM(O168:O183)</f>
        <v>40842.379999999983</v>
      </c>
      <c r="P167" s="105">
        <f t="shared" si="27"/>
        <v>10891.301333333329</v>
      </c>
    </row>
    <row r="168" spans="1:16" s="28" customFormat="1" hidden="1" x14ac:dyDescent="0.25">
      <c r="A168" s="20" t="s">
        <v>1</v>
      </c>
      <c r="B168" s="61" t="s">
        <v>199</v>
      </c>
      <c r="C168" s="62"/>
      <c r="D168" s="62"/>
      <c r="E168" s="63"/>
      <c r="F168" s="20"/>
      <c r="G168" s="20"/>
      <c r="H168" s="20"/>
      <c r="I168" s="20"/>
      <c r="J168" s="20"/>
      <c r="K168" s="20"/>
      <c r="L168" s="20"/>
      <c r="M168" s="20"/>
      <c r="N168" s="20"/>
      <c r="O168" s="21"/>
      <c r="P168" s="105">
        <f t="shared" si="27"/>
        <v>0</v>
      </c>
    </row>
    <row r="169" spans="1:16" s="3" customFormat="1" hidden="1" x14ac:dyDescent="0.25">
      <c r="A169" s="19" t="s">
        <v>13</v>
      </c>
      <c r="B169" s="86" t="s">
        <v>326</v>
      </c>
      <c r="C169" s="87"/>
      <c r="D169" s="87"/>
      <c r="E169" s="88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  <c r="P169" s="105">
        <f t="shared" si="27"/>
        <v>705.66399999999999</v>
      </c>
    </row>
    <row r="170" spans="1:16" s="3" customFormat="1" hidden="1" x14ac:dyDescent="0.25">
      <c r="A170" s="19" t="s">
        <v>13</v>
      </c>
      <c r="B170" s="64" t="s">
        <v>324</v>
      </c>
      <c r="C170" s="65"/>
      <c r="D170" s="65"/>
      <c r="E170" s="66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  <c r="P170" s="105">
        <f t="shared" si="27"/>
        <v>705.66399999999999</v>
      </c>
    </row>
    <row r="171" spans="1:16" s="3" customFormat="1" hidden="1" x14ac:dyDescent="0.25">
      <c r="A171" s="19" t="s">
        <v>13</v>
      </c>
      <c r="B171" s="64" t="s">
        <v>331</v>
      </c>
      <c r="C171" s="65"/>
      <c r="D171" s="65"/>
      <c r="E171" s="66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  <c r="P171" s="105">
        <f t="shared" si="27"/>
        <v>705.66399999999999</v>
      </c>
    </row>
    <row r="172" spans="1:16" s="3" customFormat="1" hidden="1" x14ac:dyDescent="0.25">
      <c r="A172" s="19" t="s">
        <v>13</v>
      </c>
      <c r="B172" s="64" t="s">
        <v>327</v>
      </c>
      <c r="C172" s="65"/>
      <c r="D172" s="65"/>
      <c r="E172" s="66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  <c r="P172" s="105">
        <f t="shared" si="27"/>
        <v>705.66399999999999</v>
      </c>
    </row>
    <row r="173" spans="1:16" s="3" customFormat="1" hidden="1" x14ac:dyDescent="0.25">
      <c r="A173" s="19" t="s">
        <v>13</v>
      </c>
      <c r="B173" s="64" t="s">
        <v>325</v>
      </c>
      <c r="C173" s="65"/>
      <c r="D173" s="65"/>
      <c r="E173" s="66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  <c r="P173" s="105">
        <f t="shared" si="27"/>
        <v>705.66399999999999</v>
      </c>
    </row>
    <row r="174" spans="1:16" s="3" customFormat="1" hidden="1" x14ac:dyDescent="0.25">
      <c r="A174" s="19" t="s">
        <v>13</v>
      </c>
      <c r="B174" s="64" t="s">
        <v>328</v>
      </c>
      <c r="C174" s="65"/>
      <c r="D174" s="65"/>
      <c r="E174" s="66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  <c r="P174" s="105">
        <f t="shared" si="27"/>
        <v>705.66399999999999</v>
      </c>
    </row>
    <row r="175" spans="1:16" s="3" customFormat="1" hidden="1" x14ac:dyDescent="0.25">
      <c r="A175" s="19" t="s">
        <v>13</v>
      </c>
      <c r="B175" s="64" t="s">
        <v>323</v>
      </c>
      <c r="C175" s="65"/>
      <c r="D175" s="65"/>
      <c r="E175" s="66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  <c r="P175" s="105">
        <f t="shared" si="27"/>
        <v>705.66399999999999</v>
      </c>
    </row>
    <row r="176" spans="1:16" s="3" customFormat="1" hidden="1" x14ac:dyDescent="0.25">
      <c r="A176" s="19" t="s">
        <v>13</v>
      </c>
      <c r="B176" s="64" t="s">
        <v>330</v>
      </c>
      <c r="C176" s="65"/>
      <c r="D176" s="65"/>
      <c r="E176" s="66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  <c r="P176" s="105">
        <f t="shared" si="27"/>
        <v>705.66399999999999</v>
      </c>
    </row>
    <row r="177" spans="1:16" s="3" customFormat="1" hidden="1" x14ac:dyDescent="0.25">
      <c r="A177" s="19" t="s">
        <v>13</v>
      </c>
      <c r="B177" s="64" t="s">
        <v>424</v>
      </c>
      <c r="C177" s="65"/>
      <c r="D177" s="65"/>
      <c r="E177" s="66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  <c r="P177" s="105">
        <f t="shared" si="27"/>
        <v>705.66399999999999</v>
      </c>
    </row>
    <row r="178" spans="1:16" s="3" customFormat="1" hidden="1" x14ac:dyDescent="0.25">
      <c r="A178" s="19" t="s">
        <v>13</v>
      </c>
      <c r="B178" s="64" t="s">
        <v>427</v>
      </c>
      <c r="C178" s="65"/>
      <c r="D178" s="65"/>
      <c r="E178" s="66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  <c r="P178" s="105">
        <f t="shared" si="27"/>
        <v>705.66399999999999</v>
      </c>
    </row>
    <row r="179" spans="1:16" s="3" customFormat="1" hidden="1" x14ac:dyDescent="0.25">
      <c r="A179" s="19" t="s">
        <v>13</v>
      </c>
      <c r="B179" s="64" t="s">
        <v>425</v>
      </c>
      <c r="C179" s="65"/>
      <c r="D179" s="65"/>
      <c r="E179" s="66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  <c r="P179" s="105">
        <f t="shared" si="27"/>
        <v>705.66399999999999</v>
      </c>
    </row>
    <row r="180" spans="1:16" s="3" customFormat="1" hidden="1" x14ac:dyDescent="0.25">
      <c r="A180" s="19" t="s">
        <v>13</v>
      </c>
      <c r="B180" s="64" t="s">
        <v>332</v>
      </c>
      <c r="C180" s="65"/>
      <c r="D180" s="65"/>
      <c r="E180" s="66"/>
      <c r="F180" s="20">
        <v>0</v>
      </c>
      <c r="G180" s="20"/>
      <c r="H180" s="20"/>
      <c r="I180" s="20"/>
      <c r="J180" s="20"/>
      <c r="K180" s="20"/>
      <c r="L180" s="20">
        <v>1</v>
      </c>
      <c r="M180" s="20"/>
      <c r="N180" s="20"/>
      <c r="O180" s="30">
        <v>3795.02</v>
      </c>
      <c r="P180" s="105">
        <f t="shared" si="27"/>
        <v>1012.0053333333333</v>
      </c>
    </row>
    <row r="181" spans="1:16" s="3" customFormat="1" hidden="1" x14ac:dyDescent="0.25">
      <c r="A181" s="19" t="s">
        <v>13</v>
      </c>
      <c r="B181" s="64" t="s">
        <v>333</v>
      </c>
      <c r="C181" s="65"/>
      <c r="D181" s="65"/>
      <c r="E181" s="66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  <c r="P181" s="105">
        <f t="shared" si="27"/>
        <v>705.66399999999999</v>
      </c>
    </row>
    <row r="182" spans="1:16" s="3" customFormat="1" hidden="1" x14ac:dyDescent="0.25">
      <c r="A182" s="19" t="s">
        <v>13</v>
      </c>
      <c r="B182" s="64" t="s">
        <v>426</v>
      </c>
      <c r="C182" s="65"/>
      <c r="D182" s="65"/>
      <c r="E182" s="66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  <c r="P182" s="105">
        <f t="shared" si="27"/>
        <v>705.66399999999999</v>
      </c>
    </row>
    <row r="183" spans="1:16" s="3" customFormat="1" hidden="1" x14ac:dyDescent="0.25">
      <c r="A183" s="19" t="s">
        <v>13</v>
      </c>
      <c r="B183" s="64" t="s">
        <v>329</v>
      </c>
      <c r="C183" s="65"/>
      <c r="D183" s="65"/>
      <c r="E183" s="66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  <c r="P183" s="105">
        <f t="shared" si="27"/>
        <v>705.66399999999999</v>
      </c>
    </row>
    <row r="184" spans="1:16" s="28" customFormat="1" hidden="1" x14ac:dyDescent="0.25">
      <c r="A184" s="39" t="s">
        <v>375</v>
      </c>
      <c r="B184" s="40" t="s">
        <v>61</v>
      </c>
      <c r="C184" s="40"/>
      <c r="D184" s="39" t="s">
        <v>13</v>
      </c>
      <c r="E184" s="40" t="s">
        <v>62</v>
      </c>
      <c r="F184" s="39">
        <f>SUM(F185:F205)</f>
        <v>19</v>
      </c>
      <c r="G184" s="39"/>
      <c r="H184" s="39"/>
      <c r="I184" s="39"/>
      <c r="J184" s="39">
        <f t="shared" ref="J184:K184" si="34">SUM(J185:J190)</f>
        <v>0</v>
      </c>
      <c r="K184" s="39">
        <f t="shared" si="34"/>
        <v>0</v>
      </c>
      <c r="L184" s="39">
        <f>SUM(L185:L205)</f>
        <v>1</v>
      </c>
      <c r="M184" s="39">
        <f t="shared" ref="M184:N184" si="35">SUM(M185:M190)</f>
        <v>0</v>
      </c>
      <c r="N184" s="39">
        <f t="shared" si="35"/>
        <v>0</v>
      </c>
      <c r="O184" s="41">
        <f>SUM(O185:O205)</f>
        <v>54073.579999999973</v>
      </c>
      <c r="P184" s="105">
        <f t="shared" si="27"/>
        <v>14419.621333333325</v>
      </c>
    </row>
    <row r="185" spans="1:16" s="28" customFormat="1" hidden="1" x14ac:dyDescent="0.25">
      <c r="A185" s="20" t="s">
        <v>1</v>
      </c>
      <c r="B185" s="61" t="s">
        <v>199</v>
      </c>
      <c r="C185" s="62"/>
      <c r="D185" s="62"/>
      <c r="E185" s="63"/>
      <c r="F185" s="20"/>
      <c r="G185" s="20"/>
      <c r="H185" s="20"/>
      <c r="I185" s="20"/>
      <c r="J185" s="20"/>
      <c r="K185" s="20"/>
      <c r="L185" s="20"/>
      <c r="M185" s="20"/>
      <c r="N185" s="20"/>
      <c r="O185" s="21"/>
      <c r="P185" s="105">
        <f t="shared" si="27"/>
        <v>0</v>
      </c>
    </row>
    <row r="186" spans="1:16" s="3" customFormat="1" hidden="1" x14ac:dyDescent="0.25">
      <c r="A186" s="19" t="s">
        <v>13</v>
      </c>
      <c r="B186" s="64" t="s">
        <v>334</v>
      </c>
      <c r="C186" s="65"/>
      <c r="D186" s="65"/>
      <c r="E186" s="66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  <c r="P186" s="105">
        <f t="shared" si="27"/>
        <v>705.66399999999999</v>
      </c>
    </row>
    <row r="187" spans="1:16" s="3" customFormat="1" hidden="1" x14ac:dyDescent="0.25">
      <c r="A187" s="19" t="s">
        <v>13</v>
      </c>
      <c r="B187" s="64" t="s">
        <v>335</v>
      </c>
      <c r="C187" s="65"/>
      <c r="D187" s="65"/>
      <c r="E187" s="66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  <c r="P187" s="105">
        <f t="shared" si="27"/>
        <v>705.66399999999999</v>
      </c>
    </row>
    <row r="188" spans="1:16" s="3" customFormat="1" hidden="1" x14ac:dyDescent="0.25">
      <c r="A188" s="19" t="s">
        <v>13</v>
      </c>
      <c r="B188" s="64" t="s">
        <v>336</v>
      </c>
      <c r="C188" s="65"/>
      <c r="D188" s="65"/>
      <c r="E188" s="66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  <c r="P188" s="105">
        <f t="shared" si="27"/>
        <v>705.66399999999999</v>
      </c>
    </row>
    <row r="189" spans="1:16" s="3" customFormat="1" hidden="1" x14ac:dyDescent="0.25">
      <c r="A189" s="19" t="s">
        <v>13</v>
      </c>
      <c r="B189" s="64" t="s">
        <v>337</v>
      </c>
      <c r="C189" s="65"/>
      <c r="D189" s="65"/>
      <c r="E189" s="66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  <c r="P189" s="105">
        <f t="shared" si="27"/>
        <v>705.66399999999999</v>
      </c>
    </row>
    <row r="190" spans="1:16" s="3" customFormat="1" hidden="1" x14ac:dyDescent="0.25">
      <c r="A190" s="19" t="s">
        <v>13</v>
      </c>
      <c r="B190" s="64" t="s">
        <v>338</v>
      </c>
      <c r="C190" s="65"/>
      <c r="D190" s="65"/>
      <c r="E190" s="66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  <c r="P190" s="105">
        <f t="shared" si="27"/>
        <v>705.66399999999999</v>
      </c>
    </row>
    <row r="191" spans="1:16" s="3" customFormat="1" hidden="1" x14ac:dyDescent="0.25">
      <c r="A191" s="19" t="s">
        <v>13</v>
      </c>
      <c r="B191" s="64" t="s">
        <v>339</v>
      </c>
      <c r="C191" s="65"/>
      <c r="D191" s="65"/>
      <c r="E191" s="66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  <c r="P191" s="105">
        <f t="shared" si="27"/>
        <v>705.66399999999999</v>
      </c>
    </row>
    <row r="192" spans="1:16" s="3" customFormat="1" hidden="1" x14ac:dyDescent="0.25">
      <c r="A192" s="19" t="s">
        <v>13</v>
      </c>
      <c r="B192" s="64" t="s">
        <v>340</v>
      </c>
      <c r="C192" s="65"/>
      <c r="D192" s="65"/>
      <c r="E192" s="66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  <c r="P192" s="105">
        <f t="shared" si="27"/>
        <v>705.66399999999999</v>
      </c>
    </row>
    <row r="193" spans="1:16" s="3" customFormat="1" hidden="1" x14ac:dyDescent="0.25">
      <c r="A193" s="19" t="s">
        <v>13</v>
      </c>
      <c r="B193" s="64" t="s">
        <v>341</v>
      </c>
      <c r="C193" s="65"/>
      <c r="D193" s="65"/>
      <c r="E193" s="66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  <c r="P193" s="105">
        <f t="shared" si="27"/>
        <v>705.66399999999999</v>
      </c>
    </row>
    <row r="194" spans="1:16" s="3" customFormat="1" hidden="1" x14ac:dyDescent="0.25">
      <c r="A194" s="19" t="s">
        <v>13</v>
      </c>
      <c r="B194" s="64" t="s">
        <v>342</v>
      </c>
      <c r="C194" s="65"/>
      <c r="D194" s="65"/>
      <c r="E194" s="66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  <c r="P194" s="105">
        <f t="shared" si="27"/>
        <v>705.66399999999999</v>
      </c>
    </row>
    <row r="195" spans="1:16" s="3" customFormat="1" hidden="1" x14ac:dyDescent="0.25">
      <c r="A195" s="19" t="s">
        <v>13</v>
      </c>
      <c r="B195" s="64" t="s">
        <v>343</v>
      </c>
      <c r="C195" s="65"/>
      <c r="D195" s="65"/>
      <c r="E195" s="66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  <c r="P195" s="105">
        <f t="shared" ref="P195:P258" si="36">O195/30*8</f>
        <v>705.66399999999999</v>
      </c>
    </row>
    <row r="196" spans="1:16" s="3" customFormat="1" hidden="1" x14ac:dyDescent="0.25">
      <c r="A196" s="19" t="s">
        <v>13</v>
      </c>
      <c r="B196" s="64" t="s">
        <v>344</v>
      </c>
      <c r="C196" s="65"/>
      <c r="D196" s="65"/>
      <c r="E196" s="66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  <c r="P196" s="105">
        <f t="shared" si="36"/>
        <v>705.66399999999999</v>
      </c>
    </row>
    <row r="197" spans="1:16" s="3" customFormat="1" hidden="1" x14ac:dyDescent="0.25">
      <c r="A197" s="19" t="s">
        <v>13</v>
      </c>
      <c r="B197" s="64" t="s">
        <v>345</v>
      </c>
      <c r="C197" s="65"/>
      <c r="D197" s="65"/>
      <c r="E197" s="66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  <c r="P197" s="105">
        <f t="shared" si="36"/>
        <v>705.66399999999999</v>
      </c>
    </row>
    <row r="198" spans="1:16" s="3" customFormat="1" hidden="1" x14ac:dyDescent="0.25">
      <c r="A198" s="19" t="s">
        <v>13</v>
      </c>
      <c r="B198" s="64" t="s">
        <v>346</v>
      </c>
      <c r="C198" s="65"/>
      <c r="D198" s="65"/>
      <c r="E198" s="66"/>
      <c r="F198" s="20">
        <v>0</v>
      </c>
      <c r="G198" s="20"/>
      <c r="H198" s="20"/>
      <c r="I198" s="20"/>
      <c r="J198" s="20"/>
      <c r="K198" s="20"/>
      <c r="L198" s="20">
        <v>1</v>
      </c>
      <c r="M198" s="20"/>
      <c r="N198" s="20"/>
      <c r="O198" s="30">
        <v>3795.02</v>
      </c>
      <c r="P198" s="105">
        <f t="shared" si="36"/>
        <v>1012.0053333333333</v>
      </c>
    </row>
    <row r="199" spans="1:16" s="3" customFormat="1" hidden="1" x14ac:dyDescent="0.25">
      <c r="A199" s="19" t="s">
        <v>13</v>
      </c>
      <c r="B199" s="64" t="s">
        <v>347</v>
      </c>
      <c r="C199" s="65"/>
      <c r="D199" s="65"/>
      <c r="E199" s="66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  <c r="P199" s="105">
        <f t="shared" si="36"/>
        <v>705.66399999999999</v>
      </c>
    </row>
    <row r="200" spans="1:16" s="3" customFormat="1" hidden="1" x14ac:dyDescent="0.25">
      <c r="A200" s="19" t="s">
        <v>13</v>
      </c>
      <c r="B200" s="64" t="s">
        <v>348</v>
      </c>
      <c r="C200" s="65"/>
      <c r="D200" s="65"/>
      <c r="E200" s="66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  <c r="P200" s="105">
        <f t="shared" si="36"/>
        <v>705.66399999999999</v>
      </c>
    </row>
    <row r="201" spans="1:16" s="3" customFormat="1" hidden="1" x14ac:dyDescent="0.25">
      <c r="A201" s="19" t="s">
        <v>13</v>
      </c>
      <c r="B201" s="64" t="s">
        <v>349</v>
      </c>
      <c r="C201" s="65"/>
      <c r="D201" s="65"/>
      <c r="E201" s="66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  <c r="P201" s="105">
        <f t="shared" si="36"/>
        <v>705.66399999999999</v>
      </c>
    </row>
    <row r="202" spans="1:16" s="3" customFormat="1" hidden="1" x14ac:dyDescent="0.25">
      <c r="A202" s="19" t="s">
        <v>13</v>
      </c>
      <c r="B202" s="64" t="s">
        <v>350</v>
      </c>
      <c r="C202" s="65"/>
      <c r="D202" s="65"/>
      <c r="E202" s="66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  <c r="P202" s="105">
        <f t="shared" si="36"/>
        <v>705.66399999999999</v>
      </c>
    </row>
    <row r="203" spans="1:16" s="3" customFormat="1" hidden="1" x14ac:dyDescent="0.25">
      <c r="A203" s="19" t="s">
        <v>13</v>
      </c>
      <c r="B203" s="64" t="s">
        <v>351</v>
      </c>
      <c r="C203" s="65"/>
      <c r="D203" s="65"/>
      <c r="E203" s="66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  <c r="P203" s="105">
        <f t="shared" si="36"/>
        <v>705.66399999999999</v>
      </c>
    </row>
    <row r="204" spans="1:16" s="3" customFormat="1" hidden="1" x14ac:dyDescent="0.25">
      <c r="A204" s="19" t="s">
        <v>13</v>
      </c>
      <c r="B204" s="64" t="s">
        <v>352</v>
      </c>
      <c r="C204" s="65"/>
      <c r="D204" s="65"/>
      <c r="E204" s="6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  <c r="P204" s="105">
        <f t="shared" si="36"/>
        <v>705.66399999999999</v>
      </c>
    </row>
    <row r="205" spans="1:16" s="3" customFormat="1" hidden="1" x14ac:dyDescent="0.25">
      <c r="A205" s="19" t="s">
        <v>13</v>
      </c>
      <c r="B205" s="78" t="s">
        <v>353</v>
      </c>
      <c r="C205" s="79"/>
      <c r="D205" s="79"/>
      <c r="E205" s="8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  <c r="P205" s="105">
        <f t="shared" si="36"/>
        <v>705.66399999999999</v>
      </c>
    </row>
    <row r="206" spans="1:16" s="28" customFormat="1" hidden="1" x14ac:dyDescent="0.25">
      <c r="A206" s="39" t="s">
        <v>376</v>
      </c>
      <c r="B206" s="40" t="s">
        <v>63</v>
      </c>
      <c r="C206" s="40"/>
      <c r="D206" s="39" t="s">
        <v>10</v>
      </c>
      <c r="E206" s="40" t="s">
        <v>64</v>
      </c>
      <c r="F206" s="39">
        <f>SUM(F207:F208)</f>
        <v>1</v>
      </c>
      <c r="G206" s="39"/>
      <c r="H206" s="39"/>
      <c r="I206" s="39"/>
      <c r="J206" s="39">
        <f t="shared" ref="J206:N206" si="37">SUM(J207:J212)</f>
        <v>0</v>
      </c>
      <c r="K206" s="39">
        <f t="shared" si="37"/>
        <v>0</v>
      </c>
      <c r="L206" s="39">
        <f t="shared" si="37"/>
        <v>0</v>
      </c>
      <c r="M206" s="39">
        <f t="shared" si="37"/>
        <v>0</v>
      </c>
      <c r="N206" s="39">
        <f t="shared" si="37"/>
        <v>0</v>
      </c>
      <c r="O206" s="41">
        <f>SUM(O207:O208)</f>
        <v>2600.59</v>
      </c>
      <c r="P206" s="105">
        <f t="shared" si="36"/>
        <v>693.4906666666667</v>
      </c>
    </row>
    <row r="207" spans="1:16" s="3" customFormat="1" hidden="1" x14ac:dyDescent="0.25">
      <c r="A207" s="20" t="s">
        <v>1</v>
      </c>
      <c r="B207" s="61" t="s">
        <v>199</v>
      </c>
      <c r="C207" s="62"/>
      <c r="D207" s="62"/>
      <c r="E207" s="63"/>
      <c r="F207" s="20"/>
      <c r="G207" s="20"/>
      <c r="H207" s="20"/>
      <c r="I207" s="20"/>
      <c r="J207" s="20"/>
      <c r="K207" s="20"/>
      <c r="L207" s="20"/>
      <c r="M207" s="20"/>
      <c r="N207" s="20"/>
      <c r="O207" s="21"/>
      <c r="P207" s="105">
        <f t="shared" si="36"/>
        <v>0</v>
      </c>
    </row>
    <row r="208" spans="1:16" s="3" customFormat="1" hidden="1" x14ac:dyDescent="0.25">
      <c r="A208" s="19" t="s">
        <v>10</v>
      </c>
      <c r="B208" s="64" t="s">
        <v>247</v>
      </c>
      <c r="C208" s="65"/>
      <c r="D208" s="65"/>
      <c r="E208" s="66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30">
        <v>2600.59</v>
      </c>
      <c r="P208" s="105">
        <f t="shared" si="36"/>
        <v>693.4906666666667</v>
      </c>
    </row>
    <row r="209" spans="1:16" s="28" customFormat="1" hidden="1" x14ac:dyDescent="0.25">
      <c r="A209" s="39" t="s">
        <v>377</v>
      </c>
      <c r="B209" s="40" t="s">
        <v>65</v>
      </c>
      <c r="C209" s="40"/>
      <c r="D209" s="39" t="s">
        <v>10</v>
      </c>
      <c r="E209" s="40" t="s">
        <v>66</v>
      </c>
      <c r="F209" s="39">
        <f>SUM(F210:F214)</f>
        <v>1</v>
      </c>
      <c r="G209" s="39"/>
      <c r="H209" s="39"/>
      <c r="I209" s="39"/>
      <c r="J209" s="39">
        <f t="shared" ref="J209:N209" si="38">SUM(J210:J215)</f>
        <v>0</v>
      </c>
      <c r="K209" s="39">
        <f t="shared" si="38"/>
        <v>0</v>
      </c>
      <c r="L209" s="39">
        <f t="shared" si="38"/>
        <v>0</v>
      </c>
      <c r="M209" s="39">
        <f t="shared" si="38"/>
        <v>0</v>
      </c>
      <c r="N209" s="39">
        <f t="shared" si="38"/>
        <v>0</v>
      </c>
      <c r="O209" s="41">
        <f>SUM(O210:O214)</f>
        <v>2600.59</v>
      </c>
      <c r="P209" s="105">
        <f t="shared" si="36"/>
        <v>693.4906666666667</v>
      </c>
    </row>
    <row r="210" spans="1:16" s="3" customFormat="1" hidden="1" x14ac:dyDescent="0.25">
      <c r="A210" s="20" t="s">
        <v>1</v>
      </c>
      <c r="B210" s="61" t="s">
        <v>199</v>
      </c>
      <c r="C210" s="62"/>
      <c r="D210" s="62"/>
      <c r="E210" s="63"/>
      <c r="F210" s="20"/>
      <c r="G210" s="20"/>
      <c r="H210" s="20"/>
      <c r="I210" s="20"/>
      <c r="J210" s="20"/>
      <c r="K210" s="20"/>
      <c r="L210" s="20"/>
      <c r="M210" s="20"/>
      <c r="N210" s="20"/>
      <c r="O210" s="21"/>
      <c r="P210" s="105">
        <f t="shared" si="36"/>
        <v>0</v>
      </c>
    </row>
    <row r="211" spans="1:16" s="3" customFormat="1" hidden="1" x14ac:dyDescent="0.25">
      <c r="A211" s="19" t="s">
        <v>10</v>
      </c>
      <c r="B211" s="64" t="s">
        <v>212</v>
      </c>
      <c r="C211" s="65"/>
      <c r="D211" s="65"/>
      <c r="E211" s="66"/>
      <c r="F211" s="20">
        <v>1</v>
      </c>
      <c r="G211" s="20"/>
      <c r="H211" s="20"/>
      <c r="I211" s="20"/>
      <c r="J211" s="20"/>
      <c r="K211" s="20"/>
      <c r="L211" s="20"/>
      <c r="M211" s="20"/>
      <c r="N211" s="20"/>
      <c r="O211" s="30">
        <v>2600.59</v>
      </c>
      <c r="P211" s="105">
        <f t="shared" si="36"/>
        <v>693.4906666666667</v>
      </c>
    </row>
    <row r="212" spans="1:16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  <c r="P212" s="105">
        <f t="shared" si="36"/>
        <v>0</v>
      </c>
    </row>
    <row r="213" spans="1:16" s="3" customFormat="1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  <c r="P213" s="105">
        <f t="shared" si="36"/>
        <v>0</v>
      </c>
    </row>
    <row r="214" spans="1:16" s="3" customFormat="1" ht="24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  <c r="P214" s="105">
        <f t="shared" si="36"/>
        <v>0</v>
      </c>
    </row>
    <row r="215" spans="1:16" s="3" customFormat="1" hidden="1" x14ac:dyDescent="0.25">
      <c r="A215" s="19"/>
      <c r="B215" s="18" t="s">
        <v>73</v>
      </c>
      <c r="C215" s="18"/>
      <c r="D215" s="19" t="s">
        <v>10</v>
      </c>
      <c r="E215" s="18" t="s">
        <v>74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  <c r="P215" s="105">
        <f t="shared" si="36"/>
        <v>0</v>
      </c>
    </row>
    <row r="216" spans="1:16" s="28" customFormat="1" ht="24" hidden="1" x14ac:dyDescent="0.25">
      <c r="A216" s="39" t="s">
        <v>378</v>
      </c>
      <c r="B216" s="40" t="s">
        <v>75</v>
      </c>
      <c r="C216" s="40"/>
      <c r="D216" s="39" t="s">
        <v>10</v>
      </c>
      <c r="E216" s="40" t="s">
        <v>379</v>
      </c>
      <c r="F216" s="39">
        <f>SUM(F217:F221)</f>
        <v>1</v>
      </c>
      <c r="G216" s="39"/>
      <c r="H216" s="39"/>
      <c r="I216" s="39"/>
      <c r="J216" s="39">
        <f t="shared" ref="J216:N216" si="39">SUM(J217:J222)</f>
        <v>0</v>
      </c>
      <c r="K216" s="39">
        <f t="shared" si="39"/>
        <v>0</v>
      </c>
      <c r="L216" s="39">
        <f t="shared" si="39"/>
        <v>0</v>
      </c>
      <c r="M216" s="39">
        <f t="shared" si="39"/>
        <v>0</v>
      </c>
      <c r="N216" s="39">
        <f t="shared" si="39"/>
        <v>0</v>
      </c>
      <c r="O216" s="41">
        <f>SUM(O217:O221)</f>
        <v>2600.59</v>
      </c>
      <c r="P216" s="105">
        <f t="shared" si="36"/>
        <v>693.4906666666667</v>
      </c>
    </row>
    <row r="217" spans="1:16" s="3" customFormat="1" hidden="1" x14ac:dyDescent="0.25">
      <c r="A217" s="20" t="s">
        <v>1</v>
      </c>
      <c r="B217" s="61" t="s">
        <v>199</v>
      </c>
      <c r="C217" s="62"/>
      <c r="D217" s="62"/>
      <c r="E217" s="63"/>
      <c r="F217" s="20"/>
      <c r="G217" s="20"/>
      <c r="H217" s="20"/>
      <c r="I217" s="20"/>
      <c r="J217" s="20"/>
      <c r="K217" s="20"/>
      <c r="L217" s="20"/>
      <c r="M217" s="20"/>
      <c r="N217" s="20"/>
      <c r="O217" s="21"/>
      <c r="P217" s="105">
        <f t="shared" si="36"/>
        <v>0</v>
      </c>
    </row>
    <row r="218" spans="1:16" s="3" customFormat="1" hidden="1" x14ac:dyDescent="0.25">
      <c r="A218" s="19" t="s">
        <v>10</v>
      </c>
      <c r="B218" s="64" t="s">
        <v>268</v>
      </c>
      <c r="C218" s="65"/>
      <c r="D218" s="65"/>
      <c r="E218" s="66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  <c r="P218" s="105">
        <f t="shared" si="36"/>
        <v>693.4906666666667</v>
      </c>
    </row>
    <row r="219" spans="1:16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  <c r="P219" s="105">
        <f t="shared" si="36"/>
        <v>0</v>
      </c>
    </row>
    <row r="220" spans="1:16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  <c r="P220" s="105">
        <f t="shared" si="36"/>
        <v>0</v>
      </c>
    </row>
    <row r="221" spans="1:16" s="3" customFormat="1" hidden="1" x14ac:dyDescent="0.25">
      <c r="A221" s="19"/>
      <c r="B221" s="18" t="s">
        <v>80</v>
      </c>
      <c r="C221" s="18"/>
      <c r="D221" s="19" t="s">
        <v>10</v>
      </c>
      <c r="E221" s="18" t="s">
        <v>81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  <c r="P221" s="105">
        <f t="shared" si="36"/>
        <v>0</v>
      </c>
    </row>
    <row r="222" spans="1:16" s="28" customFormat="1" hidden="1" x14ac:dyDescent="0.25">
      <c r="A222" s="39" t="s">
        <v>380</v>
      </c>
      <c r="B222" s="40" t="s">
        <v>82</v>
      </c>
      <c r="C222" s="40"/>
      <c r="D222" s="39" t="s">
        <v>10</v>
      </c>
      <c r="E222" s="40" t="s">
        <v>391</v>
      </c>
      <c r="F222" s="39">
        <f>SUM(F223:F226)</f>
        <v>1</v>
      </c>
      <c r="G222" s="39"/>
      <c r="H222" s="39"/>
      <c r="I222" s="39"/>
      <c r="J222" s="39">
        <f t="shared" ref="J222:N222" si="40">SUM(J223:J228)</f>
        <v>0</v>
      </c>
      <c r="K222" s="39">
        <f t="shared" si="40"/>
        <v>0</v>
      </c>
      <c r="L222" s="39">
        <f t="shared" si="40"/>
        <v>0</v>
      </c>
      <c r="M222" s="39">
        <f t="shared" si="40"/>
        <v>0</v>
      </c>
      <c r="N222" s="39">
        <f t="shared" si="40"/>
        <v>0</v>
      </c>
      <c r="O222" s="41">
        <f>SUM(O223:O226)</f>
        <v>2600.59</v>
      </c>
      <c r="P222" s="105">
        <f t="shared" si="36"/>
        <v>693.4906666666667</v>
      </c>
    </row>
    <row r="223" spans="1:16" s="3" customFormat="1" hidden="1" x14ac:dyDescent="0.25">
      <c r="A223" s="20" t="s">
        <v>1</v>
      </c>
      <c r="B223" s="61" t="s">
        <v>199</v>
      </c>
      <c r="C223" s="62"/>
      <c r="D223" s="62"/>
      <c r="E223" s="63"/>
      <c r="F223" s="20"/>
      <c r="G223" s="20"/>
      <c r="H223" s="20"/>
      <c r="I223" s="20"/>
      <c r="J223" s="20"/>
      <c r="K223" s="20"/>
      <c r="L223" s="20"/>
      <c r="M223" s="20"/>
      <c r="N223" s="20"/>
      <c r="O223" s="21"/>
      <c r="P223" s="105">
        <f t="shared" si="36"/>
        <v>0</v>
      </c>
    </row>
    <row r="224" spans="1:16" s="3" customFormat="1" hidden="1" x14ac:dyDescent="0.25">
      <c r="A224" s="19" t="s">
        <v>10</v>
      </c>
      <c r="B224" s="64" t="s">
        <v>250</v>
      </c>
      <c r="C224" s="65"/>
      <c r="D224" s="65"/>
      <c r="E224" s="66"/>
      <c r="F224" s="20">
        <v>1</v>
      </c>
      <c r="G224" s="20"/>
      <c r="H224" s="20"/>
      <c r="I224" s="20"/>
      <c r="J224" s="20"/>
      <c r="K224" s="20"/>
      <c r="L224" s="20"/>
      <c r="M224" s="20"/>
      <c r="N224" s="20"/>
      <c r="O224" s="30">
        <v>2600.59</v>
      </c>
      <c r="P224" s="105">
        <f t="shared" si="36"/>
        <v>693.4906666666667</v>
      </c>
    </row>
    <row r="225" spans="1:16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  <c r="P225" s="105">
        <f t="shared" si="36"/>
        <v>0</v>
      </c>
    </row>
    <row r="226" spans="1:16" s="3" customFormat="1" hidden="1" x14ac:dyDescent="0.25">
      <c r="A226" s="19"/>
      <c r="B226" s="18" t="s">
        <v>85</v>
      </c>
      <c r="C226" s="18"/>
      <c r="D226" s="19" t="s">
        <v>10</v>
      </c>
      <c r="E226" s="18" t="s">
        <v>86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  <c r="P226" s="105">
        <f t="shared" si="36"/>
        <v>0</v>
      </c>
    </row>
    <row r="227" spans="1:16" s="28" customFormat="1" hidden="1" x14ac:dyDescent="0.25">
      <c r="A227" s="39" t="s">
        <v>381</v>
      </c>
      <c r="B227" s="40" t="s">
        <v>87</v>
      </c>
      <c r="C227" s="40"/>
      <c r="D227" s="39" t="s">
        <v>10</v>
      </c>
      <c r="E227" s="40" t="s">
        <v>454</v>
      </c>
      <c r="F227" s="39">
        <f t="shared" ref="F227:O227" si="41">SUM(F228:F229)</f>
        <v>1</v>
      </c>
      <c r="G227" s="39"/>
      <c r="H227" s="39"/>
      <c r="I227" s="39"/>
      <c r="J227" s="39">
        <f t="shared" si="41"/>
        <v>0</v>
      </c>
      <c r="K227" s="39">
        <f t="shared" si="41"/>
        <v>0</v>
      </c>
      <c r="L227" s="39">
        <f t="shared" si="41"/>
        <v>0</v>
      </c>
      <c r="M227" s="39">
        <f t="shared" si="41"/>
        <v>0</v>
      </c>
      <c r="N227" s="39">
        <f t="shared" si="41"/>
        <v>0</v>
      </c>
      <c r="O227" s="43">
        <f t="shared" si="41"/>
        <v>2600.59</v>
      </c>
      <c r="P227" s="105">
        <f t="shared" si="36"/>
        <v>693.4906666666667</v>
      </c>
    </row>
    <row r="228" spans="1:16" s="3" customFormat="1" hidden="1" x14ac:dyDescent="0.25">
      <c r="A228" s="20" t="s">
        <v>1</v>
      </c>
      <c r="B228" s="61" t="s">
        <v>199</v>
      </c>
      <c r="C228" s="62"/>
      <c r="D228" s="62"/>
      <c r="E228" s="63"/>
      <c r="F228" s="20"/>
      <c r="G228" s="20"/>
      <c r="H228" s="20"/>
      <c r="I228" s="20"/>
      <c r="J228" s="20"/>
      <c r="K228" s="20"/>
      <c r="L228" s="20"/>
      <c r="M228" s="20"/>
      <c r="N228" s="20"/>
      <c r="O228" s="21"/>
      <c r="P228" s="105">
        <f t="shared" si="36"/>
        <v>0</v>
      </c>
    </row>
    <row r="229" spans="1:16" s="3" customFormat="1" hidden="1" x14ac:dyDescent="0.25">
      <c r="A229" s="19" t="s">
        <v>10</v>
      </c>
      <c r="B229" s="64" t="s">
        <v>293</v>
      </c>
      <c r="C229" s="65"/>
      <c r="D229" s="65"/>
      <c r="E229" s="66"/>
      <c r="F229" s="20">
        <v>1</v>
      </c>
      <c r="G229" s="20"/>
      <c r="H229" s="20"/>
      <c r="I229" s="20"/>
      <c r="J229" s="20"/>
      <c r="K229" s="20"/>
      <c r="L229" s="20"/>
      <c r="M229" s="20"/>
      <c r="N229" s="20"/>
      <c r="O229" s="30">
        <v>2600.59</v>
      </c>
      <c r="P229" s="105">
        <f t="shared" si="36"/>
        <v>693.4906666666667</v>
      </c>
    </row>
    <row r="230" spans="1:16" s="3" customFormat="1" hidden="1" x14ac:dyDescent="0.25">
      <c r="A230" s="19"/>
      <c r="B230" s="18" t="s">
        <v>88</v>
      </c>
      <c r="C230" s="18"/>
      <c r="D230" s="19" t="s">
        <v>10</v>
      </c>
      <c r="E230" s="18" t="s">
        <v>89</v>
      </c>
      <c r="F230" s="20"/>
      <c r="G230" s="20"/>
      <c r="H230" s="20"/>
      <c r="I230" s="20"/>
      <c r="J230" s="20" t="s">
        <v>12</v>
      </c>
      <c r="K230" s="20" t="s">
        <v>12</v>
      </c>
      <c r="L230" s="20" t="s">
        <v>12</v>
      </c>
      <c r="M230" s="20" t="s">
        <v>12</v>
      </c>
      <c r="N230" s="20" t="s">
        <v>12</v>
      </c>
      <c r="O230" s="21"/>
      <c r="P230" s="105">
        <f t="shared" si="36"/>
        <v>0</v>
      </c>
    </row>
    <row r="231" spans="1:16" s="28" customFormat="1" hidden="1" x14ac:dyDescent="0.25">
      <c r="A231" s="39" t="s">
        <v>382</v>
      </c>
      <c r="B231" s="40" t="s">
        <v>90</v>
      </c>
      <c r="C231" s="40"/>
      <c r="D231" s="39" t="s">
        <v>10</v>
      </c>
      <c r="E231" s="40" t="s">
        <v>91</v>
      </c>
      <c r="F231" s="39">
        <f>SUM(F232:F236)</f>
        <v>4</v>
      </c>
      <c r="G231" s="39"/>
      <c r="H231" s="39"/>
      <c r="I231" s="39"/>
      <c r="J231" s="39">
        <f t="shared" ref="J231:N231" si="42">SUM(J232:J237)</f>
        <v>0</v>
      </c>
      <c r="K231" s="39">
        <f t="shared" si="42"/>
        <v>0</v>
      </c>
      <c r="L231" s="39">
        <f t="shared" si="42"/>
        <v>0</v>
      </c>
      <c r="M231" s="39">
        <f t="shared" si="42"/>
        <v>0</v>
      </c>
      <c r="N231" s="39">
        <f t="shared" si="42"/>
        <v>0</v>
      </c>
      <c r="O231" s="41">
        <f>SUM(O232:O236)</f>
        <v>10402.36</v>
      </c>
      <c r="P231" s="105">
        <f t="shared" si="36"/>
        <v>2773.9626666666668</v>
      </c>
    </row>
    <row r="232" spans="1:16" s="3" customFormat="1" hidden="1" x14ac:dyDescent="0.25">
      <c r="A232" s="20" t="s">
        <v>1</v>
      </c>
      <c r="B232" s="61" t="s">
        <v>199</v>
      </c>
      <c r="C232" s="62"/>
      <c r="D232" s="62"/>
      <c r="E232" s="63"/>
      <c r="F232" s="20"/>
      <c r="G232" s="20"/>
      <c r="H232" s="20"/>
      <c r="I232" s="20"/>
      <c r="J232" s="20"/>
      <c r="K232" s="20"/>
      <c r="L232" s="20"/>
      <c r="M232" s="20"/>
      <c r="N232" s="20"/>
      <c r="O232" s="21"/>
      <c r="P232" s="105">
        <f t="shared" si="36"/>
        <v>0</v>
      </c>
    </row>
    <row r="233" spans="1:16" s="3" customFormat="1" hidden="1" x14ac:dyDescent="0.25">
      <c r="A233" s="19" t="s">
        <v>10</v>
      </c>
      <c r="B233" s="83" t="s">
        <v>255</v>
      </c>
      <c r="C233" s="84"/>
      <c r="D233" s="84"/>
      <c r="E233" s="85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  <c r="P233" s="105">
        <f t="shared" si="36"/>
        <v>693.4906666666667</v>
      </c>
    </row>
    <row r="234" spans="1:16" s="3" customFormat="1" hidden="1" x14ac:dyDescent="0.25">
      <c r="A234" s="19" t="s">
        <v>10</v>
      </c>
      <c r="B234" s="64" t="s">
        <v>258</v>
      </c>
      <c r="C234" s="65"/>
      <c r="D234" s="65"/>
      <c r="E234" s="66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  <c r="P234" s="105">
        <f t="shared" si="36"/>
        <v>693.4906666666667</v>
      </c>
    </row>
    <row r="235" spans="1:16" s="3" customFormat="1" hidden="1" x14ac:dyDescent="0.25">
      <c r="A235" s="19" t="s">
        <v>10</v>
      </c>
      <c r="B235" s="64" t="s">
        <v>257</v>
      </c>
      <c r="C235" s="65"/>
      <c r="D235" s="65"/>
      <c r="E235" s="66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  <c r="P235" s="105">
        <f t="shared" si="36"/>
        <v>693.4906666666667</v>
      </c>
    </row>
    <row r="236" spans="1:16" s="3" customFormat="1" hidden="1" x14ac:dyDescent="0.25">
      <c r="A236" s="19" t="s">
        <v>10</v>
      </c>
      <c r="B236" s="64" t="s">
        <v>256</v>
      </c>
      <c r="C236" s="65"/>
      <c r="D236" s="65"/>
      <c r="E236" s="66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  <c r="P236" s="105">
        <f t="shared" si="36"/>
        <v>693.4906666666667</v>
      </c>
    </row>
    <row r="237" spans="1:16" s="3" customFormat="1" hidden="1" x14ac:dyDescent="0.25">
      <c r="A237" s="19"/>
      <c r="B237" s="18" t="s">
        <v>92</v>
      </c>
      <c r="C237" s="18"/>
      <c r="D237" s="19" t="s">
        <v>10</v>
      </c>
      <c r="E237" s="18" t="s">
        <v>93</v>
      </c>
      <c r="F237" s="20"/>
      <c r="G237" s="20"/>
      <c r="H237" s="20"/>
      <c r="I237" s="20"/>
      <c r="J237" s="20" t="s">
        <v>12</v>
      </c>
      <c r="K237" s="20" t="s">
        <v>12</v>
      </c>
      <c r="L237" s="20" t="s">
        <v>12</v>
      </c>
      <c r="M237" s="20" t="s">
        <v>12</v>
      </c>
      <c r="N237" s="20" t="s">
        <v>12</v>
      </c>
      <c r="O237" s="21"/>
      <c r="P237" s="105">
        <f t="shared" si="36"/>
        <v>0</v>
      </c>
    </row>
    <row r="238" spans="1:16" s="28" customFormat="1" hidden="1" x14ac:dyDescent="0.25">
      <c r="A238" s="39" t="s">
        <v>383</v>
      </c>
      <c r="B238" s="40" t="s">
        <v>455</v>
      </c>
      <c r="C238" s="40"/>
      <c r="D238" s="39" t="s">
        <v>10</v>
      </c>
      <c r="E238" s="40" t="s">
        <v>94</v>
      </c>
      <c r="F238" s="39">
        <f>SUM(F239:F243)</f>
        <v>1</v>
      </c>
      <c r="G238" s="39"/>
      <c r="H238" s="39"/>
      <c r="I238" s="39"/>
      <c r="J238" s="39">
        <f t="shared" ref="J238:N238" si="43">SUM(J239:J244)</f>
        <v>0</v>
      </c>
      <c r="K238" s="39">
        <f t="shared" si="43"/>
        <v>0</v>
      </c>
      <c r="L238" s="39">
        <f t="shared" si="43"/>
        <v>0</v>
      </c>
      <c r="M238" s="39">
        <f t="shared" si="43"/>
        <v>0</v>
      </c>
      <c r="N238" s="39">
        <f t="shared" si="43"/>
        <v>0</v>
      </c>
      <c r="O238" s="41">
        <f>SUM(O239:O243)</f>
        <v>2600.59</v>
      </c>
      <c r="P238" s="105">
        <f t="shared" si="36"/>
        <v>693.4906666666667</v>
      </c>
    </row>
    <row r="239" spans="1:16" s="3" customFormat="1" hidden="1" x14ac:dyDescent="0.25">
      <c r="A239" s="20" t="s">
        <v>1</v>
      </c>
      <c r="B239" s="61" t="s">
        <v>199</v>
      </c>
      <c r="C239" s="62"/>
      <c r="D239" s="62"/>
      <c r="E239" s="63"/>
      <c r="F239" s="20"/>
      <c r="G239" s="20"/>
      <c r="H239" s="20"/>
      <c r="I239" s="20"/>
      <c r="J239" s="20"/>
      <c r="K239" s="20"/>
      <c r="L239" s="20"/>
      <c r="M239" s="20"/>
      <c r="N239" s="20"/>
      <c r="O239" s="21"/>
      <c r="P239" s="105">
        <f t="shared" si="36"/>
        <v>0</v>
      </c>
    </row>
    <row r="240" spans="1:16" s="3" customFormat="1" hidden="1" x14ac:dyDescent="0.25">
      <c r="A240" s="19" t="s">
        <v>10</v>
      </c>
      <c r="B240" s="64" t="s">
        <v>263</v>
      </c>
      <c r="C240" s="65"/>
      <c r="D240" s="65"/>
      <c r="E240" s="66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  <c r="P240" s="105">
        <f t="shared" si="36"/>
        <v>693.4906666666667</v>
      </c>
    </row>
    <row r="241" spans="1:16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  <c r="P241" s="105">
        <f t="shared" si="36"/>
        <v>0</v>
      </c>
    </row>
    <row r="242" spans="1:16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  <c r="P242" s="105">
        <f t="shared" si="36"/>
        <v>0</v>
      </c>
    </row>
    <row r="243" spans="1:16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  <c r="P243" s="105">
        <f t="shared" si="36"/>
        <v>0</v>
      </c>
    </row>
    <row r="244" spans="1:16" s="3" customFormat="1" hidden="1" x14ac:dyDescent="0.25">
      <c r="A244" s="19"/>
      <c r="B244" s="18" t="s">
        <v>101</v>
      </c>
      <c r="C244" s="18"/>
      <c r="D244" s="19" t="s">
        <v>10</v>
      </c>
      <c r="E244" s="18" t="s">
        <v>102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  <c r="P244" s="105">
        <f t="shared" si="36"/>
        <v>0</v>
      </c>
    </row>
    <row r="245" spans="1:16" s="28" customFormat="1" hidden="1" x14ac:dyDescent="0.25">
      <c r="A245" s="39" t="s">
        <v>384</v>
      </c>
      <c r="B245" s="40" t="s">
        <v>103</v>
      </c>
      <c r="C245" s="40"/>
      <c r="D245" s="39" t="s">
        <v>10</v>
      </c>
      <c r="E245" s="40" t="s">
        <v>104</v>
      </c>
      <c r="F245" s="39">
        <f>SUM(F246:F247)</f>
        <v>1</v>
      </c>
      <c r="G245" s="39"/>
      <c r="H245" s="39"/>
      <c r="I245" s="39"/>
      <c r="J245" s="39">
        <f t="shared" ref="J245:N245" si="44">SUM(J246:J251)</f>
        <v>0</v>
      </c>
      <c r="K245" s="39">
        <f t="shared" si="44"/>
        <v>0</v>
      </c>
      <c r="L245" s="39">
        <f t="shared" si="44"/>
        <v>0</v>
      </c>
      <c r="M245" s="39">
        <f t="shared" si="44"/>
        <v>0</v>
      </c>
      <c r="N245" s="39">
        <f t="shared" si="44"/>
        <v>0</v>
      </c>
      <c r="O245" s="41">
        <f>SUM(O246:O247)</f>
        <v>2600.59</v>
      </c>
      <c r="P245" s="105">
        <f t="shared" si="36"/>
        <v>693.4906666666667</v>
      </c>
    </row>
    <row r="246" spans="1:16" s="3" customFormat="1" hidden="1" x14ac:dyDescent="0.25">
      <c r="A246" s="20" t="s">
        <v>1</v>
      </c>
      <c r="B246" s="61" t="s">
        <v>199</v>
      </c>
      <c r="C246" s="62"/>
      <c r="D246" s="62"/>
      <c r="E246" s="63"/>
      <c r="F246" s="20"/>
      <c r="G246" s="20"/>
      <c r="H246" s="20"/>
      <c r="I246" s="20"/>
      <c r="J246" s="20"/>
      <c r="K246" s="20"/>
      <c r="L246" s="20"/>
      <c r="M246" s="20"/>
      <c r="N246" s="20"/>
      <c r="O246" s="21"/>
      <c r="P246" s="105">
        <f t="shared" si="36"/>
        <v>0</v>
      </c>
    </row>
    <row r="247" spans="1:16" s="3" customFormat="1" hidden="1" x14ac:dyDescent="0.25">
      <c r="A247" s="19" t="s">
        <v>10</v>
      </c>
      <c r="B247" s="64" t="s">
        <v>213</v>
      </c>
      <c r="C247" s="65"/>
      <c r="D247" s="65"/>
      <c r="E247" s="66"/>
      <c r="F247" s="20">
        <v>1</v>
      </c>
      <c r="G247" s="20"/>
      <c r="H247" s="20"/>
      <c r="I247" s="20"/>
      <c r="J247" s="20"/>
      <c r="K247" s="20"/>
      <c r="L247" s="20"/>
      <c r="M247" s="20"/>
      <c r="N247" s="20"/>
      <c r="O247" s="30">
        <v>2600.59</v>
      </c>
      <c r="P247" s="105">
        <f t="shared" si="36"/>
        <v>693.4906666666667</v>
      </c>
    </row>
    <row r="248" spans="1:16" s="3" customFormat="1" hidden="1" x14ac:dyDescent="0.25">
      <c r="A248" s="19"/>
      <c r="B248" s="18" t="s">
        <v>105</v>
      </c>
      <c r="C248" s="18"/>
      <c r="D248" s="19" t="s">
        <v>10</v>
      </c>
      <c r="E248" s="18" t="s">
        <v>60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  <c r="P248" s="105">
        <f t="shared" si="36"/>
        <v>0</v>
      </c>
    </row>
    <row r="249" spans="1:16" s="3" customFormat="1" hidden="1" x14ac:dyDescent="0.25">
      <c r="A249" s="19"/>
      <c r="B249" s="18" t="s">
        <v>106</v>
      </c>
      <c r="C249" s="18"/>
      <c r="D249" s="19" t="s">
        <v>10</v>
      </c>
      <c r="E249" s="18" t="s">
        <v>107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  <c r="P249" s="105">
        <f t="shared" si="36"/>
        <v>0</v>
      </c>
    </row>
    <row r="250" spans="1:16" s="28" customFormat="1" hidden="1" x14ac:dyDescent="0.25">
      <c r="A250" s="39" t="s">
        <v>385</v>
      </c>
      <c r="B250" s="40" t="s">
        <v>108</v>
      </c>
      <c r="C250" s="40"/>
      <c r="D250" s="39" t="s">
        <v>10</v>
      </c>
      <c r="E250" s="40" t="s">
        <v>456</v>
      </c>
      <c r="F250" s="39">
        <f>SUM(F251:F252)</f>
        <v>1</v>
      </c>
      <c r="G250" s="39"/>
      <c r="H250" s="39"/>
      <c r="I250" s="39"/>
      <c r="J250" s="39">
        <f t="shared" ref="J250:N250" si="45">SUM(J251:J256)</f>
        <v>0</v>
      </c>
      <c r="K250" s="39">
        <f t="shared" si="45"/>
        <v>0</v>
      </c>
      <c r="L250" s="39">
        <f t="shared" si="45"/>
        <v>0</v>
      </c>
      <c r="M250" s="39">
        <f t="shared" si="45"/>
        <v>0</v>
      </c>
      <c r="N250" s="39">
        <f t="shared" si="45"/>
        <v>0</v>
      </c>
      <c r="O250" s="41">
        <f>SUM(O251:O252)</f>
        <v>2600.59</v>
      </c>
      <c r="P250" s="105">
        <f t="shared" si="36"/>
        <v>693.4906666666667</v>
      </c>
    </row>
    <row r="251" spans="1:16" s="3" customFormat="1" hidden="1" x14ac:dyDescent="0.25">
      <c r="A251" s="20" t="s">
        <v>1</v>
      </c>
      <c r="B251" s="61" t="s">
        <v>199</v>
      </c>
      <c r="C251" s="62"/>
      <c r="D251" s="62"/>
      <c r="E251" s="63"/>
      <c r="F251" s="20"/>
      <c r="G251" s="20"/>
      <c r="H251" s="20"/>
      <c r="I251" s="20"/>
      <c r="J251" s="20"/>
      <c r="K251" s="20"/>
      <c r="L251" s="20"/>
      <c r="M251" s="20"/>
      <c r="N251" s="20"/>
      <c r="O251" s="21"/>
      <c r="P251" s="105">
        <f t="shared" si="36"/>
        <v>0</v>
      </c>
    </row>
    <row r="252" spans="1:16" s="3" customFormat="1" hidden="1" x14ac:dyDescent="0.25">
      <c r="A252" s="19" t="s">
        <v>10</v>
      </c>
      <c r="B252" s="64" t="s">
        <v>264</v>
      </c>
      <c r="C252" s="65"/>
      <c r="D252" s="65"/>
      <c r="E252" s="66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  <c r="P252" s="105">
        <f t="shared" si="36"/>
        <v>693.4906666666667</v>
      </c>
    </row>
    <row r="253" spans="1:16" s="28" customFormat="1" hidden="1" x14ac:dyDescent="0.25">
      <c r="A253" s="39" t="s">
        <v>386</v>
      </c>
      <c r="B253" s="40" t="s">
        <v>109</v>
      </c>
      <c r="C253" s="40"/>
      <c r="D253" s="39" t="s">
        <v>10</v>
      </c>
      <c r="E253" s="40" t="s">
        <v>457</v>
      </c>
      <c r="F253" s="39">
        <f>SUM(F254:F255)</f>
        <v>1</v>
      </c>
      <c r="G253" s="39"/>
      <c r="H253" s="39"/>
      <c r="I253" s="39"/>
      <c r="J253" s="39">
        <f t="shared" ref="J253:N253" si="46">SUM(J254:J259)</f>
        <v>0</v>
      </c>
      <c r="K253" s="39">
        <f t="shared" si="46"/>
        <v>0</v>
      </c>
      <c r="L253" s="39">
        <f t="shared" si="46"/>
        <v>0</v>
      </c>
      <c r="M253" s="39">
        <f t="shared" si="46"/>
        <v>0</v>
      </c>
      <c r="N253" s="39">
        <f t="shared" si="46"/>
        <v>0</v>
      </c>
      <c r="O253" s="41">
        <f>SUM(O254:O255)</f>
        <v>2600.59</v>
      </c>
      <c r="P253" s="105">
        <f t="shared" si="36"/>
        <v>693.4906666666667</v>
      </c>
    </row>
    <row r="254" spans="1:16" s="3" customFormat="1" hidden="1" x14ac:dyDescent="0.25">
      <c r="A254" s="20" t="s">
        <v>1</v>
      </c>
      <c r="B254" s="61" t="s">
        <v>199</v>
      </c>
      <c r="C254" s="62"/>
      <c r="D254" s="62"/>
      <c r="E254" s="63"/>
      <c r="F254" s="20"/>
      <c r="G254" s="20"/>
      <c r="H254" s="20"/>
      <c r="I254" s="20"/>
      <c r="J254" s="20"/>
      <c r="K254" s="20"/>
      <c r="L254" s="20"/>
      <c r="M254" s="20"/>
      <c r="N254" s="20"/>
      <c r="O254" s="21"/>
      <c r="P254" s="105">
        <f t="shared" si="36"/>
        <v>0</v>
      </c>
    </row>
    <row r="255" spans="1:16" s="3" customFormat="1" hidden="1" x14ac:dyDescent="0.25">
      <c r="A255" s="19" t="s">
        <v>10</v>
      </c>
      <c r="B255" s="64" t="s">
        <v>306</v>
      </c>
      <c r="C255" s="65"/>
      <c r="D255" s="65"/>
      <c r="E255" s="66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  <c r="P255" s="105">
        <f t="shared" si="36"/>
        <v>693.4906666666667</v>
      </c>
    </row>
    <row r="256" spans="1:16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  <c r="P256" s="105">
        <f t="shared" si="36"/>
        <v>0</v>
      </c>
    </row>
    <row r="257" spans="1:16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  <c r="P257" s="105">
        <f t="shared" si="36"/>
        <v>0</v>
      </c>
    </row>
    <row r="258" spans="1:16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  <c r="P258" s="105">
        <f t="shared" si="36"/>
        <v>0</v>
      </c>
    </row>
    <row r="259" spans="1:16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  <c r="P259" s="105">
        <f t="shared" ref="P259:P322" si="47">O259/30*8</f>
        <v>0</v>
      </c>
    </row>
    <row r="260" spans="1:16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  <c r="P260" s="105">
        <f t="shared" si="47"/>
        <v>0</v>
      </c>
    </row>
    <row r="261" spans="1:16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  <c r="P261" s="105">
        <f t="shared" si="47"/>
        <v>0</v>
      </c>
    </row>
    <row r="262" spans="1:16" s="3" customFormat="1" hidden="1" x14ac:dyDescent="0.25">
      <c r="A262" s="19"/>
      <c r="B262" s="18" t="s">
        <v>122</v>
      </c>
      <c r="C262" s="18"/>
      <c r="D262" s="19" t="s">
        <v>10</v>
      </c>
      <c r="E262" s="18" t="s">
        <v>123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  <c r="P262" s="105">
        <f t="shared" si="47"/>
        <v>0</v>
      </c>
    </row>
    <row r="263" spans="1:16" s="28" customFormat="1" hidden="1" x14ac:dyDescent="0.25">
      <c r="A263" s="42" t="s">
        <v>387</v>
      </c>
      <c r="B263" s="40" t="s">
        <v>124</v>
      </c>
      <c r="C263" s="40"/>
      <c r="D263" s="39" t="s">
        <v>10</v>
      </c>
      <c r="E263" s="40" t="s">
        <v>125</v>
      </c>
      <c r="F263" s="39">
        <f>SUM(F264:F265)</f>
        <v>1</v>
      </c>
      <c r="G263" s="39"/>
      <c r="H263" s="39"/>
      <c r="I263" s="39"/>
      <c r="J263" s="39">
        <f t="shared" ref="J263:N263" si="48">SUM(J264:J265)</f>
        <v>0</v>
      </c>
      <c r="K263" s="39">
        <f t="shared" si="48"/>
        <v>0</v>
      </c>
      <c r="L263" s="39">
        <f t="shared" si="48"/>
        <v>0</v>
      </c>
      <c r="M263" s="39">
        <f t="shared" si="48"/>
        <v>0</v>
      </c>
      <c r="N263" s="39">
        <f t="shared" si="48"/>
        <v>0</v>
      </c>
      <c r="O263" s="43">
        <f>SUM(O264:O265)</f>
        <v>2600.59</v>
      </c>
      <c r="P263" s="105">
        <f t="shared" si="47"/>
        <v>693.4906666666667</v>
      </c>
    </row>
    <row r="264" spans="1:16" s="3" customFormat="1" hidden="1" x14ac:dyDescent="0.25">
      <c r="A264" s="20" t="s">
        <v>1</v>
      </c>
      <c r="B264" s="61" t="s">
        <v>199</v>
      </c>
      <c r="C264" s="62"/>
      <c r="D264" s="62"/>
      <c r="E264" s="63"/>
      <c r="F264" s="20"/>
      <c r="G264" s="20"/>
      <c r="H264" s="20"/>
      <c r="I264" s="20"/>
      <c r="J264" s="20"/>
      <c r="K264" s="20"/>
      <c r="L264" s="20"/>
      <c r="M264" s="20"/>
      <c r="N264" s="20"/>
      <c r="O264" s="21"/>
      <c r="P264" s="105">
        <f t="shared" si="47"/>
        <v>0</v>
      </c>
    </row>
    <row r="265" spans="1:16" s="3" customFormat="1" hidden="1" x14ac:dyDescent="0.25">
      <c r="A265" s="19" t="s">
        <v>10</v>
      </c>
      <c r="B265" s="64" t="s">
        <v>261</v>
      </c>
      <c r="C265" s="65"/>
      <c r="D265" s="65"/>
      <c r="E265" s="66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2600.59</v>
      </c>
      <c r="P265" s="105">
        <f t="shared" si="47"/>
        <v>693.4906666666667</v>
      </c>
    </row>
    <row r="266" spans="1:16" s="3" customFormat="1" hidden="1" x14ac:dyDescent="0.25">
      <c r="A266" s="19"/>
      <c r="B266" s="18" t="s">
        <v>126</v>
      </c>
      <c r="C266" s="18"/>
      <c r="D266" s="19" t="s">
        <v>10</v>
      </c>
      <c r="E266" s="18" t="s">
        <v>127</v>
      </c>
      <c r="F266" s="20"/>
      <c r="G266" s="20"/>
      <c r="H266" s="20"/>
      <c r="I266" s="20"/>
      <c r="J266" s="20" t="s">
        <v>12</v>
      </c>
      <c r="K266" s="20" t="s">
        <v>12</v>
      </c>
      <c r="L266" s="20" t="s">
        <v>12</v>
      </c>
      <c r="M266" s="20" t="s">
        <v>12</v>
      </c>
      <c r="N266" s="20" t="s">
        <v>12</v>
      </c>
      <c r="O266" s="21"/>
      <c r="P266" s="105">
        <f t="shared" si="47"/>
        <v>0</v>
      </c>
    </row>
    <row r="267" spans="1:16" s="28" customFormat="1" hidden="1" x14ac:dyDescent="0.25">
      <c r="A267" s="39" t="s">
        <v>388</v>
      </c>
      <c r="B267" s="40" t="s">
        <v>128</v>
      </c>
      <c r="C267" s="40"/>
      <c r="D267" s="39" t="s">
        <v>10</v>
      </c>
      <c r="E267" s="40" t="s">
        <v>129</v>
      </c>
      <c r="F267" s="39">
        <f>SUM(F268:F270)</f>
        <v>1</v>
      </c>
      <c r="G267" s="39"/>
      <c r="H267" s="39"/>
      <c r="I267" s="39"/>
      <c r="J267" s="39">
        <f t="shared" ref="J267:N267" si="49">SUM(J268:J270)</f>
        <v>0</v>
      </c>
      <c r="K267" s="39">
        <f t="shared" si="49"/>
        <v>0</v>
      </c>
      <c r="L267" s="39">
        <f t="shared" si="49"/>
        <v>0</v>
      </c>
      <c r="M267" s="39">
        <f t="shared" si="49"/>
        <v>0</v>
      </c>
      <c r="N267" s="39">
        <f t="shared" si="49"/>
        <v>0</v>
      </c>
      <c r="O267" s="41">
        <f>SUM(O268:O269)</f>
        <v>2600.59</v>
      </c>
      <c r="P267" s="105">
        <f t="shared" si="47"/>
        <v>693.4906666666667</v>
      </c>
    </row>
    <row r="268" spans="1:16" s="3" customFormat="1" hidden="1" x14ac:dyDescent="0.25">
      <c r="A268" s="20" t="s">
        <v>1</v>
      </c>
      <c r="B268" s="61" t="s">
        <v>199</v>
      </c>
      <c r="C268" s="62"/>
      <c r="D268" s="62"/>
      <c r="E268" s="63"/>
      <c r="F268" s="20"/>
      <c r="G268" s="20"/>
      <c r="H268" s="20"/>
      <c r="I268" s="20"/>
      <c r="J268" s="20"/>
      <c r="K268" s="20"/>
      <c r="L268" s="20"/>
      <c r="M268" s="20"/>
      <c r="N268" s="20"/>
      <c r="O268" s="21"/>
      <c r="P268" s="105">
        <f t="shared" si="47"/>
        <v>0</v>
      </c>
    </row>
    <row r="269" spans="1:16" s="3" customFormat="1" hidden="1" x14ac:dyDescent="0.25">
      <c r="A269" s="19" t="s">
        <v>10</v>
      </c>
      <c r="B269" s="64" t="s">
        <v>311</v>
      </c>
      <c r="C269" s="65"/>
      <c r="D269" s="65"/>
      <c r="E269" s="66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  <c r="P269" s="105">
        <f t="shared" si="47"/>
        <v>693.4906666666667</v>
      </c>
    </row>
    <row r="270" spans="1:16" s="3" customFormat="1" hidden="1" x14ac:dyDescent="0.25">
      <c r="A270" s="19"/>
      <c r="B270" s="18" t="s">
        <v>130</v>
      </c>
      <c r="C270" s="18"/>
      <c r="D270" s="19" t="s">
        <v>10</v>
      </c>
      <c r="E270" s="18" t="s">
        <v>131</v>
      </c>
      <c r="F270" s="20"/>
      <c r="G270" s="20"/>
      <c r="H270" s="20"/>
      <c r="I270" s="20"/>
      <c r="J270" s="20" t="s">
        <v>12</v>
      </c>
      <c r="K270" s="20" t="s">
        <v>12</v>
      </c>
      <c r="L270" s="20" t="s">
        <v>12</v>
      </c>
      <c r="M270" s="20" t="s">
        <v>12</v>
      </c>
      <c r="N270" s="20" t="s">
        <v>12</v>
      </c>
      <c r="O270" s="21"/>
      <c r="P270" s="105">
        <f t="shared" si="47"/>
        <v>0</v>
      </c>
    </row>
    <row r="271" spans="1:16" s="28" customFormat="1" hidden="1" x14ac:dyDescent="0.25">
      <c r="A271" s="39" t="s">
        <v>389</v>
      </c>
      <c r="B271" s="40" t="s">
        <v>132</v>
      </c>
      <c r="C271" s="40"/>
      <c r="D271" s="39" t="s">
        <v>10</v>
      </c>
      <c r="E271" s="40" t="s">
        <v>133</v>
      </c>
      <c r="F271" s="39">
        <f>SUM(F272:F274)</f>
        <v>1</v>
      </c>
      <c r="G271" s="39"/>
      <c r="H271" s="39"/>
      <c r="I271" s="39"/>
      <c r="J271" s="39">
        <f t="shared" ref="J271:N271" si="50">SUM(J272:J274)</f>
        <v>0</v>
      </c>
      <c r="K271" s="39">
        <f t="shared" si="50"/>
        <v>0</v>
      </c>
      <c r="L271" s="39">
        <f t="shared" si="50"/>
        <v>0</v>
      </c>
      <c r="M271" s="39">
        <f t="shared" si="50"/>
        <v>0</v>
      </c>
      <c r="N271" s="39">
        <f t="shared" si="50"/>
        <v>0</v>
      </c>
      <c r="O271" s="41">
        <f>SUM(O272:O274)</f>
        <v>2600.59</v>
      </c>
      <c r="P271" s="105">
        <f t="shared" si="47"/>
        <v>693.4906666666667</v>
      </c>
    </row>
    <row r="272" spans="1:16" s="3" customFormat="1" hidden="1" x14ac:dyDescent="0.25">
      <c r="A272" s="20" t="s">
        <v>1</v>
      </c>
      <c r="B272" s="61" t="s">
        <v>199</v>
      </c>
      <c r="C272" s="62"/>
      <c r="D272" s="62"/>
      <c r="E272" s="63"/>
      <c r="F272" s="20"/>
      <c r="G272" s="20"/>
      <c r="H272" s="20"/>
      <c r="I272" s="20"/>
      <c r="J272" s="20"/>
      <c r="K272" s="20"/>
      <c r="L272" s="20"/>
      <c r="M272" s="20"/>
      <c r="N272" s="20"/>
      <c r="O272" s="21"/>
      <c r="P272" s="105">
        <f t="shared" si="47"/>
        <v>0</v>
      </c>
    </row>
    <row r="273" spans="1:16" s="3" customFormat="1" hidden="1" x14ac:dyDescent="0.25">
      <c r="A273" s="19" t="s">
        <v>10</v>
      </c>
      <c r="B273" s="64" t="s">
        <v>356</v>
      </c>
      <c r="C273" s="65"/>
      <c r="D273" s="65"/>
      <c r="E273" s="66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  <c r="P273" s="105">
        <f t="shared" si="47"/>
        <v>693.4906666666667</v>
      </c>
    </row>
    <row r="274" spans="1:16" s="3" customFormat="1" hidden="1" x14ac:dyDescent="0.25">
      <c r="A274" s="19"/>
      <c r="B274" s="18" t="s">
        <v>134</v>
      </c>
      <c r="C274" s="18"/>
      <c r="D274" s="19" t="s">
        <v>10</v>
      </c>
      <c r="E274" s="18" t="s">
        <v>135</v>
      </c>
      <c r="F274" s="20"/>
      <c r="G274" s="20"/>
      <c r="H274" s="20"/>
      <c r="I274" s="20"/>
      <c r="J274" s="20" t="s">
        <v>12</v>
      </c>
      <c r="K274" s="20" t="s">
        <v>12</v>
      </c>
      <c r="L274" s="20" t="s">
        <v>12</v>
      </c>
      <c r="M274" s="20" t="s">
        <v>12</v>
      </c>
      <c r="N274" s="20" t="s">
        <v>12</v>
      </c>
      <c r="O274" s="21"/>
      <c r="P274" s="105">
        <f t="shared" si="47"/>
        <v>0</v>
      </c>
    </row>
    <row r="275" spans="1:16" s="28" customFormat="1" hidden="1" x14ac:dyDescent="0.25">
      <c r="A275" s="39" t="s">
        <v>390</v>
      </c>
      <c r="B275" s="40" t="s">
        <v>136</v>
      </c>
      <c r="C275" s="40"/>
      <c r="D275" s="39" t="s">
        <v>10</v>
      </c>
      <c r="E275" s="40" t="s">
        <v>458</v>
      </c>
      <c r="F275" s="39">
        <f>SUM(F276:F277)</f>
        <v>1</v>
      </c>
      <c r="G275" s="39"/>
      <c r="H275" s="39"/>
      <c r="I275" s="39"/>
      <c r="J275" s="39">
        <f t="shared" ref="J275:N275" ca="1" si="51">SUM(J276:J282)</f>
        <v>0</v>
      </c>
      <c r="K275" s="39">
        <f t="shared" ca="1" si="51"/>
        <v>0</v>
      </c>
      <c r="L275" s="39">
        <f t="shared" si="51"/>
        <v>3</v>
      </c>
      <c r="M275" s="39">
        <f t="shared" ca="1" si="51"/>
        <v>0</v>
      </c>
      <c r="N275" s="39">
        <f t="shared" ca="1" si="51"/>
        <v>0</v>
      </c>
      <c r="O275" s="41">
        <f>SUM(O276:O277)</f>
        <v>2600.59</v>
      </c>
      <c r="P275" s="105">
        <f t="shared" si="47"/>
        <v>693.4906666666667</v>
      </c>
    </row>
    <row r="276" spans="1:16" s="3" customFormat="1" hidden="1" x14ac:dyDescent="0.25">
      <c r="A276" s="20" t="s">
        <v>1</v>
      </c>
      <c r="B276" s="61" t="s">
        <v>199</v>
      </c>
      <c r="C276" s="62"/>
      <c r="D276" s="62"/>
      <c r="E276" s="63"/>
      <c r="F276" s="20"/>
      <c r="G276" s="20"/>
      <c r="H276" s="20"/>
      <c r="I276" s="20"/>
      <c r="J276" s="20"/>
      <c r="K276" s="20"/>
      <c r="L276" s="20"/>
      <c r="M276" s="20"/>
      <c r="N276" s="20"/>
      <c r="O276" s="21"/>
      <c r="P276" s="105">
        <f t="shared" si="47"/>
        <v>0</v>
      </c>
    </row>
    <row r="277" spans="1:16" s="3" customFormat="1" hidden="1" x14ac:dyDescent="0.25">
      <c r="A277" s="19" t="s">
        <v>10</v>
      </c>
      <c r="B277" s="64" t="s">
        <v>222</v>
      </c>
      <c r="C277" s="65"/>
      <c r="D277" s="65"/>
      <c r="E277" s="66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  <c r="P277" s="105">
        <f t="shared" si="47"/>
        <v>693.4906666666667</v>
      </c>
    </row>
    <row r="278" spans="1:16" s="3" customFormat="1" hidden="1" x14ac:dyDescent="0.25">
      <c r="A278" s="19"/>
      <c r="B278" s="18" t="s">
        <v>137</v>
      </c>
      <c r="C278" s="18"/>
      <c r="D278" s="19" t="s">
        <v>10</v>
      </c>
      <c r="E278" s="18" t="s">
        <v>138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  <c r="P278" s="105">
        <f t="shared" si="47"/>
        <v>0</v>
      </c>
    </row>
    <row r="279" spans="1:16" hidden="1" x14ac:dyDescent="0.25">
      <c r="A279" s="11"/>
      <c r="B279" s="10"/>
      <c r="C279" s="10"/>
      <c r="D279" s="11"/>
      <c r="E279" s="12" t="s">
        <v>27</v>
      </c>
      <c r="F279" s="13">
        <f>F275+F271+F267+F263+F253+F250+F245+F238+F231+F227+F222+F216+F209+F206+F184+F167+F163+F160+F136+F129+F123</f>
        <v>75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2">
        <f>O275+O271+O267+O263+O253+O250+O245+O238+O231+O227+O222+O216+O209+O206+O184+O167+O160+O136+O129+O123</f>
        <v>205335.16999999993</v>
      </c>
      <c r="P279" s="105">
        <f t="shared" si="47"/>
        <v>54756.045333333313</v>
      </c>
    </row>
    <row r="280" spans="1:16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  <c r="P280" s="105">
        <f t="shared" si="47"/>
        <v>0</v>
      </c>
    </row>
    <row r="281" spans="1:16" hidden="1" x14ac:dyDescent="0.25">
      <c r="A281" s="81" t="s">
        <v>139</v>
      </c>
      <c r="B281" s="81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2"/>
      <c r="P281" s="105">
        <f t="shared" si="47"/>
        <v>0</v>
      </c>
    </row>
    <row r="282" spans="1:16" s="28" customFormat="1" hidden="1" x14ac:dyDescent="0.25">
      <c r="A282" s="39" t="s">
        <v>392</v>
      </c>
      <c r="B282" s="40" t="s">
        <v>9</v>
      </c>
      <c r="C282" s="40"/>
      <c r="D282" s="39" t="s">
        <v>10</v>
      </c>
      <c r="E282" s="40" t="s">
        <v>417</v>
      </c>
      <c r="F282" s="39">
        <f>SUM(F283:F291)</f>
        <v>8</v>
      </c>
      <c r="G282" s="39"/>
      <c r="H282" s="39"/>
      <c r="I282" s="39"/>
      <c r="J282" s="39">
        <f t="shared" ref="J282:O282" si="52">SUM(J283:J291)</f>
        <v>0</v>
      </c>
      <c r="K282" s="39">
        <f t="shared" si="52"/>
        <v>0</v>
      </c>
      <c r="L282" s="39">
        <f t="shared" si="52"/>
        <v>0</v>
      </c>
      <c r="M282" s="39">
        <f t="shared" si="52"/>
        <v>0</v>
      </c>
      <c r="N282" s="39">
        <f t="shared" si="52"/>
        <v>0</v>
      </c>
      <c r="O282" s="41">
        <f t="shared" si="52"/>
        <v>20804.72</v>
      </c>
      <c r="P282" s="105">
        <f t="shared" si="47"/>
        <v>5547.9253333333336</v>
      </c>
    </row>
    <row r="283" spans="1:16" s="3" customFormat="1" hidden="1" x14ac:dyDescent="0.25">
      <c r="A283" s="20" t="s">
        <v>1</v>
      </c>
      <c r="B283" s="61" t="s">
        <v>199</v>
      </c>
      <c r="C283" s="62"/>
      <c r="D283" s="62"/>
      <c r="E283" s="63"/>
      <c r="F283" s="20"/>
      <c r="G283" s="20"/>
      <c r="H283" s="20"/>
      <c r="I283" s="20"/>
      <c r="J283" s="20"/>
      <c r="K283" s="20"/>
      <c r="L283" s="20"/>
      <c r="M283" s="20"/>
      <c r="N283" s="20"/>
      <c r="O283" s="21"/>
      <c r="P283" s="105">
        <f t="shared" si="47"/>
        <v>0</v>
      </c>
    </row>
    <row r="284" spans="1:16" s="3" customFormat="1" hidden="1" x14ac:dyDescent="0.25">
      <c r="A284" s="19" t="s">
        <v>10</v>
      </c>
      <c r="B284" s="64" t="s">
        <v>302</v>
      </c>
      <c r="C284" s="65"/>
      <c r="D284" s="65"/>
      <c r="E284" s="66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  <c r="P284" s="105">
        <f t="shared" si="47"/>
        <v>693.4906666666667</v>
      </c>
    </row>
    <row r="285" spans="1:16" s="3" customFormat="1" hidden="1" x14ac:dyDescent="0.25">
      <c r="A285" s="19" t="s">
        <v>10</v>
      </c>
      <c r="B285" s="64" t="s">
        <v>299</v>
      </c>
      <c r="C285" s="65"/>
      <c r="D285" s="65"/>
      <c r="E285" s="66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  <c r="P285" s="105">
        <f t="shared" si="47"/>
        <v>693.4906666666667</v>
      </c>
    </row>
    <row r="286" spans="1:16" s="3" customFormat="1" hidden="1" x14ac:dyDescent="0.25">
      <c r="A286" s="19" t="s">
        <v>10</v>
      </c>
      <c r="B286" s="64" t="s">
        <v>296</v>
      </c>
      <c r="C286" s="65"/>
      <c r="D286" s="65"/>
      <c r="E286" s="66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  <c r="P286" s="105">
        <f t="shared" si="47"/>
        <v>693.4906666666667</v>
      </c>
    </row>
    <row r="287" spans="1:16" s="3" customFormat="1" hidden="1" x14ac:dyDescent="0.25">
      <c r="A287" s="19" t="s">
        <v>10</v>
      </c>
      <c r="B287" s="64" t="s">
        <v>297</v>
      </c>
      <c r="C287" s="65"/>
      <c r="D287" s="65"/>
      <c r="E287" s="66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  <c r="P287" s="105">
        <f t="shared" si="47"/>
        <v>693.4906666666667</v>
      </c>
    </row>
    <row r="288" spans="1:16" s="3" customFormat="1" hidden="1" x14ac:dyDescent="0.25">
      <c r="A288" s="19" t="s">
        <v>10</v>
      </c>
      <c r="B288" s="64" t="s">
        <v>300</v>
      </c>
      <c r="C288" s="65"/>
      <c r="D288" s="65"/>
      <c r="E288" s="6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  <c r="P288" s="105">
        <f t="shared" si="47"/>
        <v>693.4906666666667</v>
      </c>
    </row>
    <row r="289" spans="1:16" s="3" customFormat="1" hidden="1" x14ac:dyDescent="0.25">
      <c r="A289" s="19" t="s">
        <v>10</v>
      </c>
      <c r="B289" s="64" t="s">
        <v>298</v>
      </c>
      <c r="C289" s="65"/>
      <c r="D289" s="65"/>
      <c r="E289" s="6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  <c r="P289" s="105">
        <f t="shared" si="47"/>
        <v>693.4906666666667</v>
      </c>
    </row>
    <row r="290" spans="1:16" s="3" customFormat="1" hidden="1" x14ac:dyDescent="0.25">
      <c r="A290" s="19" t="s">
        <v>10</v>
      </c>
      <c r="B290" s="78" t="s">
        <v>301</v>
      </c>
      <c r="C290" s="79"/>
      <c r="D290" s="79"/>
      <c r="E290" s="8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  <c r="P290" s="105">
        <f t="shared" si="47"/>
        <v>693.4906666666667</v>
      </c>
    </row>
    <row r="291" spans="1:16" s="3" customFormat="1" hidden="1" x14ac:dyDescent="0.25">
      <c r="A291" s="19" t="s">
        <v>10</v>
      </c>
      <c r="B291" s="78" t="s">
        <v>478</v>
      </c>
      <c r="C291" s="79"/>
      <c r="D291" s="79"/>
      <c r="E291" s="8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  <c r="P291" s="105">
        <f t="shared" si="47"/>
        <v>693.4906666666667</v>
      </c>
    </row>
    <row r="292" spans="1:16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53">J282</f>
        <v>0</v>
      </c>
      <c r="K292" s="13">
        <f t="shared" si="53"/>
        <v>0</v>
      </c>
      <c r="L292" s="13">
        <f t="shared" si="53"/>
        <v>0</v>
      </c>
      <c r="M292" s="13">
        <f t="shared" si="53"/>
        <v>0</v>
      </c>
      <c r="N292" s="13">
        <f t="shared" si="53"/>
        <v>0</v>
      </c>
      <c r="O292" s="15">
        <f t="shared" si="53"/>
        <v>20804.72</v>
      </c>
      <c r="P292" s="105">
        <f t="shared" si="47"/>
        <v>5547.9253333333336</v>
      </c>
    </row>
    <row r="293" spans="1:16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  <c r="P293" s="105">
        <f t="shared" si="47"/>
        <v>0</v>
      </c>
    </row>
    <row r="294" spans="1:16" hidden="1" x14ac:dyDescent="0.25">
      <c r="A294" s="81" t="s">
        <v>140</v>
      </c>
      <c r="B294" s="81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2"/>
      <c r="P294" s="105">
        <f t="shared" si="47"/>
        <v>0</v>
      </c>
    </row>
    <row r="295" spans="1:16" s="3" customFormat="1" hidden="1" x14ac:dyDescent="0.25">
      <c r="A295" s="39" t="s">
        <v>398</v>
      </c>
      <c r="B295" s="40" t="s">
        <v>141</v>
      </c>
      <c r="C295" s="40"/>
      <c r="D295" s="39" t="s">
        <v>13</v>
      </c>
      <c r="E295" s="40" t="s">
        <v>142</v>
      </c>
      <c r="F295" s="39">
        <f>SUM(F296:F297)</f>
        <v>1</v>
      </c>
      <c r="G295" s="39"/>
      <c r="H295" s="39"/>
      <c r="I295" s="39"/>
      <c r="J295" s="39">
        <f t="shared" ref="J295:N295" si="54">SUM(J296:J297)</f>
        <v>0</v>
      </c>
      <c r="K295" s="39">
        <f t="shared" si="54"/>
        <v>0</v>
      </c>
      <c r="L295" s="39">
        <f t="shared" si="54"/>
        <v>0</v>
      </c>
      <c r="M295" s="39">
        <f t="shared" si="54"/>
        <v>0</v>
      </c>
      <c r="N295" s="39">
        <f t="shared" si="54"/>
        <v>0</v>
      </c>
      <c r="O295" s="43">
        <f>SUM(O296:O297)</f>
        <v>2646.24</v>
      </c>
      <c r="P295" s="105">
        <f t="shared" si="47"/>
        <v>705.66399999999999</v>
      </c>
    </row>
    <row r="296" spans="1:16" s="28" customFormat="1" hidden="1" x14ac:dyDescent="0.25">
      <c r="A296" s="20" t="s">
        <v>1</v>
      </c>
      <c r="B296" s="61" t="s">
        <v>199</v>
      </c>
      <c r="C296" s="62"/>
      <c r="D296" s="62"/>
      <c r="E296" s="63"/>
      <c r="F296" s="20"/>
      <c r="G296" s="20"/>
      <c r="H296" s="20"/>
      <c r="I296" s="20"/>
      <c r="J296" s="20"/>
      <c r="K296" s="20"/>
      <c r="L296" s="20"/>
      <c r="M296" s="20"/>
      <c r="N296" s="20"/>
      <c r="O296" s="21"/>
      <c r="P296" s="105">
        <f t="shared" si="47"/>
        <v>0</v>
      </c>
    </row>
    <row r="297" spans="1:16" s="3" customFormat="1" hidden="1" x14ac:dyDescent="0.25">
      <c r="A297" s="19" t="s">
        <v>13</v>
      </c>
      <c r="B297" s="64" t="s">
        <v>437</v>
      </c>
      <c r="C297" s="65"/>
      <c r="D297" s="65"/>
      <c r="E297" s="66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  <c r="P297" s="105">
        <f t="shared" si="47"/>
        <v>705.66399999999999</v>
      </c>
    </row>
    <row r="298" spans="1:16" s="28" customFormat="1" hidden="1" x14ac:dyDescent="0.25">
      <c r="A298" s="39" t="s">
        <v>399</v>
      </c>
      <c r="B298" s="40" t="s">
        <v>143</v>
      </c>
      <c r="C298" s="40"/>
      <c r="D298" s="39" t="s">
        <v>13</v>
      </c>
      <c r="E298" s="40" t="s">
        <v>144</v>
      </c>
      <c r="F298" s="39">
        <f>SUM(F299:F300)</f>
        <v>1</v>
      </c>
      <c r="G298" s="39"/>
      <c r="H298" s="39"/>
      <c r="I298" s="39"/>
      <c r="J298" s="39">
        <f t="shared" ref="J298:N298" si="55">SUM(J299:J300)</f>
        <v>0</v>
      </c>
      <c r="K298" s="39">
        <f t="shared" si="55"/>
        <v>0</v>
      </c>
      <c r="L298" s="39">
        <f t="shared" si="55"/>
        <v>0</v>
      </c>
      <c r="M298" s="39">
        <f t="shared" si="55"/>
        <v>0</v>
      </c>
      <c r="N298" s="39">
        <f t="shared" si="55"/>
        <v>0</v>
      </c>
      <c r="O298" s="43">
        <f>SUM(O299:O300)</f>
        <v>2646.24</v>
      </c>
      <c r="P298" s="105">
        <f t="shared" si="47"/>
        <v>705.66399999999999</v>
      </c>
    </row>
    <row r="299" spans="1:16" s="28" customFormat="1" hidden="1" x14ac:dyDescent="0.25">
      <c r="A299" s="20" t="s">
        <v>1</v>
      </c>
      <c r="B299" s="61" t="s">
        <v>199</v>
      </c>
      <c r="C299" s="62"/>
      <c r="D299" s="62"/>
      <c r="E299" s="63"/>
      <c r="F299" s="20"/>
      <c r="G299" s="20"/>
      <c r="H299" s="20"/>
      <c r="I299" s="20"/>
      <c r="J299" s="20"/>
      <c r="K299" s="20"/>
      <c r="L299" s="20"/>
      <c r="M299" s="20"/>
      <c r="N299" s="20"/>
      <c r="O299" s="21"/>
      <c r="P299" s="105">
        <f t="shared" si="47"/>
        <v>0</v>
      </c>
    </row>
    <row r="300" spans="1:16" s="3" customFormat="1" hidden="1" x14ac:dyDescent="0.25">
      <c r="A300" s="19" t="s">
        <v>13</v>
      </c>
      <c r="B300" s="64" t="s">
        <v>429</v>
      </c>
      <c r="C300" s="65"/>
      <c r="D300" s="65"/>
      <c r="E300" s="66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  <c r="P300" s="105">
        <f t="shared" si="47"/>
        <v>705.66399999999999</v>
      </c>
    </row>
    <row r="301" spans="1:16" s="28" customFormat="1" hidden="1" x14ac:dyDescent="0.25">
      <c r="A301" s="39" t="s">
        <v>400</v>
      </c>
      <c r="B301" s="40" t="s">
        <v>459</v>
      </c>
      <c r="C301" s="40"/>
      <c r="D301" s="39" t="s">
        <v>13</v>
      </c>
      <c r="E301" s="40" t="s">
        <v>460</v>
      </c>
      <c r="F301" s="39">
        <f>SUM(F302:F303)</f>
        <v>1</v>
      </c>
      <c r="G301" s="39"/>
      <c r="H301" s="39"/>
      <c r="I301" s="39"/>
      <c r="J301" s="39">
        <f t="shared" ref="J301:N301" si="56">SUM(J302:J303)</f>
        <v>0</v>
      </c>
      <c r="K301" s="39">
        <f t="shared" si="56"/>
        <v>0</v>
      </c>
      <c r="L301" s="39">
        <f t="shared" si="56"/>
        <v>0</v>
      </c>
      <c r="M301" s="39">
        <f t="shared" si="56"/>
        <v>0</v>
      </c>
      <c r="N301" s="39">
        <f t="shared" si="56"/>
        <v>0</v>
      </c>
      <c r="O301" s="43">
        <f>SUM(O302:O303)</f>
        <v>2646.24</v>
      </c>
      <c r="P301" s="105">
        <f t="shared" si="47"/>
        <v>705.66399999999999</v>
      </c>
    </row>
    <row r="302" spans="1:16" s="28" customFormat="1" hidden="1" x14ac:dyDescent="0.25">
      <c r="A302" s="20" t="s">
        <v>1</v>
      </c>
      <c r="B302" s="61" t="s">
        <v>199</v>
      </c>
      <c r="C302" s="62"/>
      <c r="D302" s="62"/>
      <c r="E302" s="63"/>
      <c r="F302" s="20"/>
      <c r="G302" s="20"/>
      <c r="H302" s="20"/>
      <c r="I302" s="20"/>
      <c r="J302" s="20"/>
      <c r="K302" s="20"/>
      <c r="L302" s="20"/>
      <c r="M302" s="20"/>
      <c r="N302" s="20"/>
      <c r="O302" s="21"/>
      <c r="P302" s="105">
        <f t="shared" si="47"/>
        <v>0</v>
      </c>
    </row>
    <row r="303" spans="1:16" s="3" customFormat="1" hidden="1" x14ac:dyDescent="0.25">
      <c r="A303" s="19" t="s">
        <v>13</v>
      </c>
      <c r="B303" s="64" t="s">
        <v>288</v>
      </c>
      <c r="C303" s="65"/>
      <c r="D303" s="65"/>
      <c r="E303" s="66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  <c r="P303" s="105">
        <f t="shared" si="47"/>
        <v>705.66399999999999</v>
      </c>
    </row>
    <row r="304" spans="1:16" s="28" customFormat="1" hidden="1" x14ac:dyDescent="0.25">
      <c r="A304" s="39" t="s">
        <v>401</v>
      </c>
      <c r="B304" s="40" t="s">
        <v>145</v>
      </c>
      <c r="C304" s="40"/>
      <c r="D304" s="39" t="s">
        <v>13</v>
      </c>
      <c r="E304" s="40" t="s">
        <v>146</v>
      </c>
      <c r="F304" s="39">
        <f>SUM(F305:F306)</f>
        <v>1</v>
      </c>
      <c r="G304" s="39"/>
      <c r="H304" s="39"/>
      <c r="I304" s="39"/>
      <c r="J304" s="39">
        <f t="shared" ref="J304:N304" si="57">SUM(J305:J306)</f>
        <v>0</v>
      </c>
      <c r="K304" s="39">
        <f t="shared" si="57"/>
        <v>0</v>
      </c>
      <c r="L304" s="39">
        <f t="shared" si="57"/>
        <v>0</v>
      </c>
      <c r="M304" s="39">
        <f t="shared" si="57"/>
        <v>0</v>
      </c>
      <c r="N304" s="39">
        <f t="shared" si="57"/>
        <v>0</v>
      </c>
      <c r="O304" s="43">
        <f>SUM(O305:O306)</f>
        <v>2646.24</v>
      </c>
      <c r="P304" s="105">
        <f t="shared" si="47"/>
        <v>705.66399999999999</v>
      </c>
    </row>
    <row r="305" spans="1:16" s="28" customFormat="1" hidden="1" x14ac:dyDescent="0.25">
      <c r="A305" s="20" t="s">
        <v>1</v>
      </c>
      <c r="B305" s="61" t="s">
        <v>199</v>
      </c>
      <c r="C305" s="62"/>
      <c r="D305" s="62"/>
      <c r="E305" s="63"/>
      <c r="F305" s="20"/>
      <c r="G305" s="20"/>
      <c r="H305" s="20"/>
      <c r="I305" s="20"/>
      <c r="J305" s="20"/>
      <c r="K305" s="20"/>
      <c r="L305" s="20"/>
      <c r="M305" s="20"/>
      <c r="N305" s="20"/>
      <c r="O305" s="21"/>
      <c r="P305" s="105">
        <f t="shared" si="47"/>
        <v>0</v>
      </c>
    </row>
    <row r="306" spans="1:16" s="3" customFormat="1" hidden="1" x14ac:dyDescent="0.25">
      <c r="A306" s="19" t="s">
        <v>13</v>
      </c>
      <c r="B306" s="64" t="s">
        <v>266</v>
      </c>
      <c r="C306" s="65"/>
      <c r="D306" s="65"/>
      <c r="E306" s="66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  <c r="P306" s="105">
        <f t="shared" si="47"/>
        <v>705.66399999999999</v>
      </c>
    </row>
    <row r="307" spans="1:16" s="28" customFormat="1" hidden="1" x14ac:dyDescent="0.25">
      <c r="A307" s="39" t="s">
        <v>402</v>
      </c>
      <c r="B307" s="40" t="s">
        <v>147</v>
      </c>
      <c r="C307" s="40"/>
      <c r="D307" s="39" t="s">
        <v>13</v>
      </c>
      <c r="E307" s="40" t="s">
        <v>148</v>
      </c>
      <c r="F307" s="39">
        <f>SUM(F308:F309)</f>
        <v>1</v>
      </c>
      <c r="G307" s="39"/>
      <c r="H307" s="39"/>
      <c r="I307" s="39"/>
      <c r="J307" s="39">
        <f t="shared" ref="J307:N307" si="58">SUM(J308:J309)</f>
        <v>0</v>
      </c>
      <c r="K307" s="39">
        <f t="shared" si="58"/>
        <v>0</v>
      </c>
      <c r="L307" s="39">
        <f t="shared" si="58"/>
        <v>0</v>
      </c>
      <c r="M307" s="39">
        <f t="shared" si="58"/>
        <v>0</v>
      </c>
      <c r="N307" s="39">
        <f t="shared" si="58"/>
        <v>0</v>
      </c>
      <c r="O307" s="43">
        <f>SUM(O308:O309)</f>
        <v>2646.24</v>
      </c>
      <c r="P307" s="105">
        <f t="shared" si="47"/>
        <v>705.66399999999999</v>
      </c>
    </row>
    <row r="308" spans="1:16" s="28" customFormat="1" hidden="1" x14ac:dyDescent="0.25">
      <c r="A308" s="20" t="s">
        <v>1</v>
      </c>
      <c r="B308" s="61" t="s">
        <v>199</v>
      </c>
      <c r="C308" s="62"/>
      <c r="D308" s="62"/>
      <c r="E308" s="63"/>
      <c r="F308" s="20"/>
      <c r="G308" s="20"/>
      <c r="H308" s="20"/>
      <c r="I308" s="20"/>
      <c r="J308" s="20"/>
      <c r="K308" s="20"/>
      <c r="L308" s="20"/>
      <c r="M308" s="20"/>
      <c r="N308" s="20"/>
      <c r="O308" s="21"/>
      <c r="P308" s="105">
        <f t="shared" si="47"/>
        <v>0</v>
      </c>
    </row>
    <row r="309" spans="1:16" s="3" customFormat="1" hidden="1" x14ac:dyDescent="0.25">
      <c r="A309" s="19" t="s">
        <v>13</v>
      </c>
      <c r="B309" s="64" t="s">
        <v>265</v>
      </c>
      <c r="C309" s="65"/>
      <c r="D309" s="65"/>
      <c r="E309" s="66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  <c r="P309" s="105">
        <f t="shared" si="47"/>
        <v>705.66399999999999</v>
      </c>
    </row>
    <row r="310" spans="1:16" s="28" customFormat="1" hidden="1" x14ac:dyDescent="0.25">
      <c r="A310" s="39" t="s">
        <v>403</v>
      </c>
      <c r="B310" s="40" t="s">
        <v>149</v>
      </c>
      <c r="C310" s="40"/>
      <c r="D310" s="39" t="s">
        <v>13</v>
      </c>
      <c r="E310" s="40" t="s">
        <v>150</v>
      </c>
      <c r="F310" s="39">
        <f>SUM(F311:F312)</f>
        <v>1</v>
      </c>
      <c r="G310" s="39"/>
      <c r="H310" s="39"/>
      <c r="I310" s="39"/>
      <c r="J310" s="39">
        <f t="shared" ref="J310:N310" si="59">SUM(J311:J312)</f>
        <v>0</v>
      </c>
      <c r="K310" s="39">
        <f t="shared" si="59"/>
        <v>0</v>
      </c>
      <c r="L310" s="39">
        <f t="shared" si="59"/>
        <v>0</v>
      </c>
      <c r="M310" s="39">
        <f t="shared" si="59"/>
        <v>0</v>
      </c>
      <c r="N310" s="39">
        <f t="shared" si="59"/>
        <v>0</v>
      </c>
      <c r="O310" s="43">
        <f>SUM(O311:O312)</f>
        <v>2646.24</v>
      </c>
      <c r="P310" s="105">
        <f t="shared" si="47"/>
        <v>705.66399999999999</v>
      </c>
    </row>
    <row r="311" spans="1:16" s="28" customFormat="1" hidden="1" x14ac:dyDescent="0.25">
      <c r="A311" s="20" t="s">
        <v>1</v>
      </c>
      <c r="B311" s="61" t="s">
        <v>199</v>
      </c>
      <c r="C311" s="62"/>
      <c r="D311" s="62"/>
      <c r="E311" s="63"/>
      <c r="F311" s="20"/>
      <c r="G311" s="20"/>
      <c r="H311" s="20"/>
      <c r="I311" s="20"/>
      <c r="J311" s="20"/>
      <c r="K311" s="20"/>
      <c r="L311" s="20"/>
      <c r="M311" s="20"/>
      <c r="N311" s="20"/>
      <c r="O311" s="21"/>
      <c r="P311" s="105">
        <f t="shared" si="47"/>
        <v>0</v>
      </c>
    </row>
    <row r="312" spans="1:16" s="3" customFormat="1" hidden="1" x14ac:dyDescent="0.25">
      <c r="A312" s="19" t="s">
        <v>13</v>
      </c>
      <c r="B312" s="64" t="s">
        <v>260</v>
      </c>
      <c r="C312" s="65"/>
      <c r="D312" s="65"/>
      <c r="E312" s="66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  <c r="P312" s="105">
        <f t="shared" si="47"/>
        <v>705.66399999999999</v>
      </c>
    </row>
    <row r="313" spans="1:16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  <c r="P313" s="105">
        <f t="shared" si="47"/>
        <v>0</v>
      </c>
    </row>
    <row r="314" spans="1:16" s="3" customFormat="1" hidden="1" x14ac:dyDescent="0.25">
      <c r="A314" s="19"/>
      <c r="B314" s="18" t="s">
        <v>153</v>
      </c>
      <c r="C314" s="18"/>
      <c r="D314" s="19" t="s">
        <v>13</v>
      </c>
      <c r="E314" s="18" t="s">
        <v>154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  <c r="P314" s="105">
        <f t="shared" si="47"/>
        <v>0</v>
      </c>
    </row>
    <row r="315" spans="1:16" s="3" customFormat="1" hidden="1" x14ac:dyDescent="0.25">
      <c r="A315" s="39" t="s">
        <v>404</v>
      </c>
      <c r="B315" s="40" t="s">
        <v>155</v>
      </c>
      <c r="C315" s="40"/>
      <c r="D315" s="39" t="s">
        <v>13</v>
      </c>
      <c r="E315" s="40" t="s">
        <v>156</v>
      </c>
      <c r="F315" s="39">
        <f>SUM(F316:F317)</f>
        <v>1</v>
      </c>
      <c r="G315" s="39"/>
      <c r="H315" s="39"/>
      <c r="I315" s="39"/>
      <c r="J315" s="39">
        <f t="shared" ref="J315:N315" si="60">SUM(J316:J317)</f>
        <v>0</v>
      </c>
      <c r="K315" s="39">
        <f t="shared" si="60"/>
        <v>0</v>
      </c>
      <c r="L315" s="39">
        <f t="shared" si="60"/>
        <v>0</v>
      </c>
      <c r="M315" s="39">
        <f t="shared" si="60"/>
        <v>0</v>
      </c>
      <c r="N315" s="39">
        <f t="shared" si="60"/>
        <v>0</v>
      </c>
      <c r="O315" s="43">
        <f>SUM(O316:O317)</f>
        <v>2646.24</v>
      </c>
      <c r="P315" s="105">
        <f t="shared" si="47"/>
        <v>705.66399999999999</v>
      </c>
    </row>
    <row r="316" spans="1:16" s="28" customFormat="1" hidden="1" x14ac:dyDescent="0.25">
      <c r="A316" s="20" t="s">
        <v>1</v>
      </c>
      <c r="B316" s="61" t="s">
        <v>199</v>
      </c>
      <c r="C316" s="62"/>
      <c r="D316" s="62"/>
      <c r="E316" s="63"/>
      <c r="F316" s="20"/>
      <c r="G316" s="20"/>
      <c r="H316" s="20"/>
      <c r="I316" s="20"/>
      <c r="J316" s="20"/>
      <c r="K316" s="20"/>
      <c r="L316" s="20"/>
      <c r="M316" s="20"/>
      <c r="N316" s="20"/>
      <c r="O316" s="21"/>
      <c r="P316" s="105">
        <f t="shared" si="47"/>
        <v>0</v>
      </c>
    </row>
    <row r="317" spans="1:16" s="3" customFormat="1" hidden="1" x14ac:dyDescent="0.25">
      <c r="A317" s="19" t="s">
        <v>13</v>
      </c>
      <c r="B317" s="64" t="s">
        <v>430</v>
      </c>
      <c r="C317" s="65"/>
      <c r="D317" s="65"/>
      <c r="E317" s="66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  <c r="P317" s="105">
        <f t="shared" si="47"/>
        <v>705.66399999999999</v>
      </c>
    </row>
    <row r="318" spans="1:16" s="3" customFormat="1" hidden="1" x14ac:dyDescent="0.25">
      <c r="A318" s="19"/>
      <c r="B318" s="18" t="s">
        <v>157</v>
      </c>
      <c r="C318" s="18"/>
      <c r="D318" s="19" t="s">
        <v>13</v>
      </c>
      <c r="E318" s="18" t="s">
        <v>158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  <c r="P318" s="105">
        <f t="shared" si="47"/>
        <v>0</v>
      </c>
    </row>
    <row r="319" spans="1:16" s="28" customFormat="1" hidden="1" x14ac:dyDescent="0.25">
      <c r="A319" s="39" t="s">
        <v>405</v>
      </c>
      <c r="B319" s="40" t="s">
        <v>159</v>
      </c>
      <c r="C319" s="40"/>
      <c r="D319" s="39" t="s">
        <v>13</v>
      </c>
      <c r="E319" s="40" t="s">
        <v>160</v>
      </c>
      <c r="F319" s="39">
        <f>SUM(F320:F321)</f>
        <v>1</v>
      </c>
      <c r="G319" s="39"/>
      <c r="H319" s="39"/>
      <c r="I319" s="39"/>
      <c r="J319" s="39">
        <f t="shared" ref="J319:N319" si="61">SUM(J320:J321)</f>
        <v>0</v>
      </c>
      <c r="K319" s="39">
        <f t="shared" si="61"/>
        <v>0</v>
      </c>
      <c r="L319" s="39">
        <f t="shared" si="61"/>
        <v>0</v>
      </c>
      <c r="M319" s="39">
        <f t="shared" si="61"/>
        <v>0</v>
      </c>
      <c r="N319" s="39">
        <f t="shared" si="61"/>
        <v>0</v>
      </c>
      <c r="O319" s="43">
        <f>SUM(O320:O321)</f>
        <v>2646.24</v>
      </c>
      <c r="P319" s="105">
        <f t="shared" si="47"/>
        <v>705.66399999999999</v>
      </c>
    </row>
    <row r="320" spans="1:16" s="28" customFormat="1" hidden="1" x14ac:dyDescent="0.25">
      <c r="A320" s="20" t="s">
        <v>1</v>
      </c>
      <c r="B320" s="61" t="s">
        <v>199</v>
      </c>
      <c r="C320" s="62"/>
      <c r="D320" s="62"/>
      <c r="E320" s="63"/>
      <c r="F320" s="20"/>
      <c r="G320" s="20"/>
      <c r="H320" s="20"/>
      <c r="I320" s="20"/>
      <c r="J320" s="20"/>
      <c r="K320" s="20"/>
      <c r="L320" s="20"/>
      <c r="M320" s="20"/>
      <c r="N320" s="20"/>
      <c r="O320" s="21"/>
      <c r="P320" s="105">
        <f t="shared" si="47"/>
        <v>0</v>
      </c>
    </row>
    <row r="321" spans="1:16" s="3" customFormat="1" hidden="1" x14ac:dyDescent="0.25">
      <c r="A321" s="19" t="s">
        <v>13</v>
      </c>
      <c r="B321" s="64" t="s">
        <v>436</v>
      </c>
      <c r="C321" s="65"/>
      <c r="D321" s="65"/>
      <c r="E321" s="66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  <c r="P321" s="105">
        <f t="shared" si="47"/>
        <v>705.66399999999999</v>
      </c>
    </row>
    <row r="322" spans="1:16" s="28" customFormat="1" hidden="1" x14ac:dyDescent="0.25">
      <c r="A322" s="39" t="s">
        <v>406</v>
      </c>
      <c r="B322" s="40" t="s">
        <v>461</v>
      </c>
      <c r="C322" s="40"/>
      <c r="D322" s="39" t="s">
        <v>13</v>
      </c>
      <c r="E322" s="40" t="s">
        <v>161</v>
      </c>
      <c r="F322" s="39">
        <f>SUM(F323:F326)</f>
        <v>3</v>
      </c>
      <c r="G322" s="39"/>
      <c r="H322" s="39"/>
      <c r="I322" s="39"/>
      <c r="J322" s="39">
        <f t="shared" ref="J322:N322" si="62">SUM(J323:J326)</f>
        <v>0</v>
      </c>
      <c r="K322" s="39">
        <f t="shared" si="62"/>
        <v>0</v>
      </c>
      <c r="L322" s="39">
        <f t="shared" si="62"/>
        <v>0</v>
      </c>
      <c r="M322" s="39">
        <f t="shared" si="62"/>
        <v>0</v>
      </c>
      <c r="N322" s="39">
        <f t="shared" si="62"/>
        <v>0</v>
      </c>
      <c r="O322" s="43">
        <f>SUM(O323:O326)</f>
        <v>7938.7199999999993</v>
      </c>
      <c r="P322" s="105">
        <f t="shared" si="47"/>
        <v>2116.9919999999997</v>
      </c>
    </row>
    <row r="323" spans="1:16" s="28" customFormat="1" hidden="1" x14ac:dyDescent="0.25">
      <c r="A323" s="20" t="s">
        <v>1</v>
      </c>
      <c r="B323" s="61" t="s">
        <v>199</v>
      </c>
      <c r="C323" s="62"/>
      <c r="D323" s="62"/>
      <c r="E323" s="63"/>
      <c r="F323" s="20"/>
      <c r="G323" s="20"/>
      <c r="H323" s="20"/>
      <c r="I323" s="20"/>
      <c r="J323" s="20"/>
      <c r="K323" s="20"/>
      <c r="L323" s="20"/>
      <c r="M323" s="20"/>
      <c r="N323" s="20"/>
      <c r="O323" s="21"/>
      <c r="P323" s="105">
        <f t="shared" ref="P323:P386" si="63">O323/30*8</f>
        <v>0</v>
      </c>
    </row>
    <row r="324" spans="1:16" s="3" customFormat="1" hidden="1" x14ac:dyDescent="0.25">
      <c r="A324" s="19" t="s">
        <v>13</v>
      </c>
      <c r="B324" s="64" t="s">
        <v>276</v>
      </c>
      <c r="C324" s="65"/>
      <c r="D324" s="65"/>
      <c r="E324" s="66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  <c r="P324" s="105">
        <f t="shared" si="63"/>
        <v>705.66399999999999</v>
      </c>
    </row>
    <row r="325" spans="1:16" s="3" customFormat="1" hidden="1" x14ac:dyDescent="0.25">
      <c r="A325" s="19" t="s">
        <v>13</v>
      </c>
      <c r="B325" s="64" t="s">
        <v>277</v>
      </c>
      <c r="C325" s="65"/>
      <c r="D325" s="65"/>
      <c r="E325" s="66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  <c r="P325" s="105">
        <f t="shared" si="63"/>
        <v>705.66399999999999</v>
      </c>
    </row>
    <row r="326" spans="1:16" s="3" customFormat="1" hidden="1" x14ac:dyDescent="0.25">
      <c r="A326" s="19" t="s">
        <v>13</v>
      </c>
      <c r="B326" s="64" t="s">
        <v>278</v>
      </c>
      <c r="C326" s="65"/>
      <c r="D326" s="65"/>
      <c r="E326" s="66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  <c r="P326" s="105">
        <f t="shared" si="63"/>
        <v>705.66399999999999</v>
      </c>
    </row>
    <row r="327" spans="1:16" s="28" customFormat="1" hidden="1" x14ac:dyDescent="0.25">
      <c r="A327" s="39" t="s">
        <v>407</v>
      </c>
      <c r="B327" s="40" t="s">
        <v>162</v>
      </c>
      <c r="C327" s="40"/>
      <c r="D327" s="39" t="s">
        <v>13</v>
      </c>
      <c r="E327" s="40" t="s">
        <v>415</v>
      </c>
      <c r="F327" s="39">
        <f>SUM(F328:F329)</f>
        <v>1</v>
      </c>
      <c r="G327" s="39"/>
      <c r="H327" s="39"/>
      <c r="I327" s="39"/>
      <c r="J327" s="39">
        <f t="shared" ref="J327:N327" si="64">SUM(J328:J329)</f>
        <v>0</v>
      </c>
      <c r="K327" s="39">
        <f t="shared" si="64"/>
        <v>0</v>
      </c>
      <c r="L327" s="39">
        <f t="shared" si="64"/>
        <v>0</v>
      </c>
      <c r="M327" s="39">
        <f t="shared" si="64"/>
        <v>0</v>
      </c>
      <c r="N327" s="39">
        <f t="shared" si="64"/>
        <v>0</v>
      </c>
      <c r="O327" s="43">
        <f>SUM(O328:O329)</f>
        <v>2646.24</v>
      </c>
      <c r="P327" s="105">
        <f t="shared" si="63"/>
        <v>705.66399999999999</v>
      </c>
    </row>
    <row r="328" spans="1:16" s="28" customFormat="1" hidden="1" x14ac:dyDescent="0.25">
      <c r="A328" s="20" t="s">
        <v>1</v>
      </c>
      <c r="B328" s="61" t="s">
        <v>199</v>
      </c>
      <c r="C328" s="62"/>
      <c r="D328" s="62"/>
      <c r="E328" s="63"/>
      <c r="F328" s="20"/>
      <c r="G328" s="20"/>
      <c r="H328" s="20"/>
      <c r="I328" s="20"/>
      <c r="J328" s="20"/>
      <c r="K328" s="20"/>
      <c r="L328" s="20"/>
      <c r="M328" s="20"/>
      <c r="N328" s="20"/>
      <c r="O328" s="21"/>
      <c r="P328" s="105">
        <f t="shared" si="63"/>
        <v>0</v>
      </c>
    </row>
    <row r="329" spans="1:16" s="3" customFormat="1" hidden="1" x14ac:dyDescent="0.25">
      <c r="A329" s="19" t="s">
        <v>13</v>
      </c>
      <c r="B329" s="64" t="s">
        <v>271</v>
      </c>
      <c r="C329" s="65"/>
      <c r="D329" s="65"/>
      <c r="E329" s="66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  <c r="P329" s="105">
        <f t="shared" si="63"/>
        <v>705.66399999999999</v>
      </c>
    </row>
    <row r="330" spans="1:16" s="28" customFormat="1" hidden="1" x14ac:dyDescent="0.25">
      <c r="A330" s="39" t="s">
        <v>408</v>
      </c>
      <c r="B330" s="40" t="s">
        <v>163</v>
      </c>
      <c r="C330" s="40"/>
      <c r="D330" s="39" t="s">
        <v>13</v>
      </c>
      <c r="E330" s="40" t="s">
        <v>164</v>
      </c>
      <c r="F330" s="39">
        <f>SUM(F331:F332)</f>
        <v>1</v>
      </c>
      <c r="G330" s="39"/>
      <c r="H330" s="39"/>
      <c r="I330" s="39"/>
      <c r="J330" s="39">
        <f t="shared" ref="J330:N330" si="65">SUM(J331:J332)</f>
        <v>0</v>
      </c>
      <c r="K330" s="39">
        <f t="shared" si="65"/>
        <v>0</v>
      </c>
      <c r="L330" s="39">
        <f t="shared" si="65"/>
        <v>0</v>
      </c>
      <c r="M330" s="39">
        <f t="shared" si="65"/>
        <v>0</v>
      </c>
      <c r="N330" s="39">
        <f t="shared" si="65"/>
        <v>0</v>
      </c>
      <c r="O330" s="43">
        <f>SUM(O331:O332)</f>
        <v>2646.24</v>
      </c>
      <c r="P330" s="105">
        <f t="shared" si="63"/>
        <v>705.66399999999999</v>
      </c>
    </row>
    <row r="331" spans="1:16" s="28" customFormat="1" hidden="1" x14ac:dyDescent="0.25">
      <c r="A331" s="20" t="s">
        <v>1</v>
      </c>
      <c r="B331" s="61" t="s">
        <v>199</v>
      </c>
      <c r="C331" s="62"/>
      <c r="D331" s="62"/>
      <c r="E331" s="63"/>
      <c r="F331" s="20"/>
      <c r="G331" s="20"/>
      <c r="H331" s="20"/>
      <c r="I331" s="20"/>
      <c r="J331" s="20"/>
      <c r="K331" s="20"/>
      <c r="L331" s="20"/>
      <c r="M331" s="20"/>
      <c r="N331" s="20"/>
      <c r="O331" s="21"/>
      <c r="P331" s="105">
        <f t="shared" si="63"/>
        <v>0</v>
      </c>
    </row>
    <row r="332" spans="1:16" s="3" customFormat="1" hidden="1" x14ac:dyDescent="0.25">
      <c r="A332" s="19" t="s">
        <v>13</v>
      </c>
      <c r="B332" s="64" t="s">
        <v>259</v>
      </c>
      <c r="C332" s="65"/>
      <c r="D332" s="65"/>
      <c r="E332" s="66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  <c r="P332" s="105">
        <f t="shared" si="63"/>
        <v>705.66399999999999</v>
      </c>
    </row>
    <row r="333" spans="1:16" s="28" customFormat="1" hidden="1" x14ac:dyDescent="0.25">
      <c r="A333" s="39" t="s">
        <v>409</v>
      </c>
      <c r="B333" s="40" t="s">
        <v>165</v>
      </c>
      <c r="C333" s="40"/>
      <c r="D333" s="39" t="s">
        <v>13</v>
      </c>
      <c r="E333" s="40" t="s">
        <v>462</v>
      </c>
      <c r="F333" s="39">
        <f>SUM(F334:F335)</f>
        <v>1</v>
      </c>
      <c r="G333" s="39"/>
      <c r="H333" s="39"/>
      <c r="I333" s="39"/>
      <c r="J333" s="39">
        <f t="shared" ref="J333:N333" si="66">SUM(J334:J335)</f>
        <v>0</v>
      </c>
      <c r="K333" s="39">
        <f t="shared" si="66"/>
        <v>0</v>
      </c>
      <c r="L333" s="39">
        <f t="shared" si="66"/>
        <v>0</v>
      </c>
      <c r="M333" s="39">
        <f t="shared" si="66"/>
        <v>0</v>
      </c>
      <c r="N333" s="39">
        <f t="shared" si="66"/>
        <v>0</v>
      </c>
      <c r="O333" s="43">
        <f>SUM(O334:O335)</f>
        <v>2646.24</v>
      </c>
      <c r="P333" s="105">
        <f t="shared" si="63"/>
        <v>705.66399999999999</v>
      </c>
    </row>
    <row r="334" spans="1:16" s="28" customFormat="1" hidden="1" x14ac:dyDescent="0.25">
      <c r="A334" s="20" t="s">
        <v>1</v>
      </c>
      <c r="B334" s="61" t="s">
        <v>199</v>
      </c>
      <c r="C334" s="62"/>
      <c r="D334" s="62"/>
      <c r="E334" s="63"/>
      <c r="F334" s="20"/>
      <c r="G334" s="20"/>
      <c r="H334" s="20"/>
      <c r="I334" s="20"/>
      <c r="J334" s="20"/>
      <c r="K334" s="20"/>
      <c r="L334" s="20"/>
      <c r="M334" s="20"/>
      <c r="N334" s="20"/>
      <c r="O334" s="21"/>
      <c r="P334" s="105">
        <f t="shared" si="63"/>
        <v>0</v>
      </c>
    </row>
    <row r="335" spans="1:16" s="3" customFormat="1" hidden="1" x14ac:dyDescent="0.25">
      <c r="A335" s="19" t="s">
        <v>13</v>
      </c>
      <c r="B335" s="64" t="s">
        <v>305</v>
      </c>
      <c r="C335" s="65"/>
      <c r="D335" s="65"/>
      <c r="E335" s="66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  <c r="P335" s="105">
        <f t="shared" si="63"/>
        <v>705.66399999999999</v>
      </c>
    </row>
    <row r="336" spans="1:16" s="28" customFormat="1" hidden="1" x14ac:dyDescent="0.25">
      <c r="A336" s="39" t="s">
        <v>410</v>
      </c>
      <c r="B336" s="40" t="s">
        <v>166</v>
      </c>
      <c r="C336" s="40"/>
      <c r="D336" s="39" t="s">
        <v>13</v>
      </c>
      <c r="E336" s="40" t="s">
        <v>416</v>
      </c>
      <c r="F336" s="39">
        <f>SUM(F337:F339)</f>
        <v>1</v>
      </c>
      <c r="G336" s="39"/>
      <c r="H336" s="39"/>
      <c r="I336" s="39"/>
      <c r="J336" s="39">
        <f t="shared" ref="J336:N336" si="67">SUM(J337:J339)</f>
        <v>0</v>
      </c>
      <c r="K336" s="39">
        <f t="shared" si="67"/>
        <v>0</v>
      </c>
      <c r="L336" s="39">
        <f t="shared" si="67"/>
        <v>0</v>
      </c>
      <c r="M336" s="39">
        <f t="shared" si="67"/>
        <v>0</v>
      </c>
      <c r="N336" s="39">
        <f t="shared" si="67"/>
        <v>0</v>
      </c>
      <c r="O336" s="43">
        <f>SUM(O337:O339)</f>
        <v>2646.24</v>
      </c>
      <c r="P336" s="105">
        <f t="shared" si="63"/>
        <v>705.66399999999999</v>
      </c>
    </row>
    <row r="337" spans="1:16" s="28" customFormat="1" hidden="1" x14ac:dyDescent="0.25">
      <c r="A337" s="20" t="s">
        <v>1</v>
      </c>
      <c r="B337" s="61" t="s">
        <v>199</v>
      </c>
      <c r="C337" s="62"/>
      <c r="D337" s="62"/>
      <c r="E337" s="63"/>
      <c r="F337" s="20"/>
      <c r="G337" s="20"/>
      <c r="H337" s="20"/>
      <c r="I337" s="20"/>
      <c r="J337" s="20"/>
      <c r="K337" s="20"/>
      <c r="L337" s="20"/>
      <c r="M337" s="20"/>
      <c r="N337" s="20"/>
      <c r="O337" s="21"/>
      <c r="P337" s="105">
        <f t="shared" si="63"/>
        <v>0</v>
      </c>
    </row>
    <row r="338" spans="1:16" s="3" customFormat="1" hidden="1" x14ac:dyDescent="0.25">
      <c r="A338" s="19" t="s">
        <v>13</v>
      </c>
      <c r="B338" s="64" t="s">
        <v>269</v>
      </c>
      <c r="C338" s="65"/>
      <c r="D338" s="65"/>
      <c r="E338" s="66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  <c r="P338" s="105">
        <f t="shared" si="63"/>
        <v>705.66399999999999</v>
      </c>
    </row>
    <row r="339" spans="1:16" s="3" customFormat="1" hidden="1" x14ac:dyDescent="0.25">
      <c r="A339" s="19"/>
      <c r="B339" s="18" t="s">
        <v>167</v>
      </c>
      <c r="C339" s="18"/>
      <c r="D339" s="19" t="s">
        <v>10</v>
      </c>
      <c r="E339" s="18" t="s">
        <v>168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  <c r="P339" s="105">
        <f t="shared" si="63"/>
        <v>0</v>
      </c>
    </row>
    <row r="340" spans="1:16" s="28" customFormat="1" hidden="1" x14ac:dyDescent="0.25">
      <c r="A340" s="39" t="s">
        <v>411</v>
      </c>
      <c r="B340" s="40" t="s">
        <v>169</v>
      </c>
      <c r="C340" s="40"/>
      <c r="D340" s="39" t="s">
        <v>13</v>
      </c>
      <c r="E340" s="40" t="s">
        <v>452</v>
      </c>
      <c r="F340" s="39">
        <f>SUM(F341:F343)</f>
        <v>1</v>
      </c>
      <c r="G340" s="39"/>
      <c r="H340" s="39"/>
      <c r="I340" s="39"/>
      <c r="J340" s="39">
        <f t="shared" ref="J340:N340" si="68">SUM(J341:J343)</f>
        <v>0</v>
      </c>
      <c r="K340" s="39">
        <f t="shared" si="68"/>
        <v>0</v>
      </c>
      <c r="L340" s="39">
        <f t="shared" si="68"/>
        <v>0</v>
      </c>
      <c r="M340" s="39">
        <f t="shared" si="68"/>
        <v>0</v>
      </c>
      <c r="N340" s="39">
        <f t="shared" si="68"/>
        <v>0</v>
      </c>
      <c r="O340" s="43">
        <f>SUM(O341:O343)</f>
        <v>2646.24</v>
      </c>
      <c r="P340" s="105">
        <f t="shared" si="63"/>
        <v>705.66399999999999</v>
      </c>
    </row>
    <row r="341" spans="1:16" s="28" customFormat="1" hidden="1" x14ac:dyDescent="0.25">
      <c r="A341" s="20" t="s">
        <v>1</v>
      </c>
      <c r="B341" s="61" t="s">
        <v>199</v>
      </c>
      <c r="C341" s="62"/>
      <c r="D341" s="62"/>
      <c r="E341" s="63"/>
      <c r="F341" s="20"/>
      <c r="G341" s="20"/>
      <c r="H341" s="20"/>
      <c r="I341" s="20"/>
      <c r="J341" s="20"/>
      <c r="K341" s="20"/>
      <c r="L341" s="20"/>
      <c r="M341" s="20"/>
      <c r="N341" s="20"/>
      <c r="O341" s="21"/>
      <c r="P341" s="105">
        <f t="shared" si="63"/>
        <v>0</v>
      </c>
    </row>
    <row r="342" spans="1:16" s="3" customFormat="1" hidden="1" x14ac:dyDescent="0.25">
      <c r="A342" s="19" t="s">
        <v>13</v>
      </c>
      <c r="B342" s="64" t="s">
        <v>239</v>
      </c>
      <c r="C342" s="65"/>
      <c r="D342" s="65"/>
      <c r="E342" s="66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  <c r="P342" s="105">
        <f t="shared" si="63"/>
        <v>705.66399999999999</v>
      </c>
    </row>
    <row r="343" spans="1:16" s="3" customFormat="1" hidden="1" x14ac:dyDescent="0.25">
      <c r="A343" s="19"/>
      <c r="B343" s="18" t="s">
        <v>170</v>
      </c>
      <c r="C343" s="18"/>
      <c r="D343" s="19" t="s">
        <v>13</v>
      </c>
      <c r="E343" s="18" t="s">
        <v>171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  <c r="P343" s="105">
        <f t="shared" si="63"/>
        <v>0</v>
      </c>
    </row>
    <row r="344" spans="1:16" s="28" customFormat="1" hidden="1" x14ac:dyDescent="0.25">
      <c r="A344" s="39" t="s">
        <v>412</v>
      </c>
      <c r="B344" s="40" t="s">
        <v>172</v>
      </c>
      <c r="C344" s="40"/>
      <c r="D344" s="39" t="s">
        <v>13</v>
      </c>
      <c r="E344" s="40" t="s">
        <v>173</v>
      </c>
      <c r="F344" s="39">
        <f>SUM(F345:F346)</f>
        <v>1</v>
      </c>
      <c r="G344" s="39"/>
      <c r="H344" s="39"/>
      <c r="I344" s="39"/>
      <c r="J344" s="39">
        <f t="shared" ref="J344:N344" si="69">SUM(J345:J346)</f>
        <v>0</v>
      </c>
      <c r="K344" s="39">
        <f t="shared" si="69"/>
        <v>0</v>
      </c>
      <c r="L344" s="39">
        <f t="shared" si="69"/>
        <v>0</v>
      </c>
      <c r="M344" s="39">
        <f t="shared" si="69"/>
        <v>0</v>
      </c>
      <c r="N344" s="39">
        <f t="shared" si="69"/>
        <v>0</v>
      </c>
      <c r="O344" s="43">
        <f>SUM(O345:O346)</f>
        <v>2646.24</v>
      </c>
      <c r="P344" s="105">
        <f t="shared" si="63"/>
        <v>705.66399999999999</v>
      </c>
    </row>
    <row r="345" spans="1:16" s="28" customFormat="1" hidden="1" x14ac:dyDescent="0.25">
      <c r="A345" s="20" t="s">
        <v>1</v>
      </c>
      <c r="B345" s="61" t="s">
        <v>199</v>
      </c>
      <c r="C345" s="62"/>
      <c r="D345" s="62"/>
      <c r="E345" s="63"/>
      <c r="F345" s="20"/>
      <c r="G345" s="20"/>
      <c r="H345" s="20"/>
      <c r="I345" s="20"/>
      <c r="J345" s="20"/>
      <c r="K345" s="20"/>
      <c r="L345" s="20"/>
      <c r="M345" s="20"/>
      <c r="N345" s="20"/>
      <c r="O345" s="21"/>
      <c r="P345" s="105">
        <f t="shared" si="63"/>
        <v>0</v>
      </c>
    </row>
    <row r="346" spans="1:16" s="3" customFormat="1" hidden="1" x14ac:dyDescent="0.25">
      <c r="A346" s="19" t="s">
        <v>13</v>
      </c>
      <c r="B346" s="64" t="s">
        <v>262</v>
      </c>
      <c r="C346" s="65"/>
      <c r="D346" s="65"/>
      <c r="E346" s="66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  <c r="P346" s="105">
        <f t="shared" si="63"/>
        <v>705.66399999999999</v>
      </c>
    </row>
    <row r="347" spans="1:16" s="28" customFormat="1" hidden="1" x14ac:dyDescent="0.25">
      <c r="A347" s="39" t="s">
        <v>413</v>
      </c>
      <c r="B347" s="40" t="s">
        <v>174</v>
      </c>
      <c r="C347" s="40"/>
      <c r="D347" s="39" t="s">
        <v>13</v>
      </c>
      <c r="E347" s="40" t="s">
        <v>175</v>
      </c>
      <c r="F347" s="39">
        <f>SUM(F348:F349)</f>
        <v>1</v>
      </c>
      <c r="G347" s="39"/>
      <c r="H347" s="39"/>
      <c r="I347" s="39"/>
      <c r="J347" s="39">
        <f t="shared" ref="J347:N347" si="70">SUM(J348:J349)</f>
        <v>0</v>
      </c>
      <c r="K347" s="39">
        <f t="shared" si="70"/>
        <v>0</v>
      </c>
      <c r="L347" s="39">
        <f t="shared" si="70"/>
        <v>0</v>
      </c>
      <c r="M347" s="39">
        <f t="shared" si="70"/>
        <v>0</v>
      </c>
      <c r="N347" s="39">
        <f t="shared" si="70"/>
        <v>0</v>
      </c>
      <c r="O347" s="43">
        <f>SUM(O348:O349)</f>
        <v>2646.24</v>
      </c>
      <c r="P347" s="105">
        <f t="shared" si="63"/>
        <v>705.66399999999999</v>
      </c>
    </row>
    <row r="348" spans="1:16" s="28" customFormat="1" hidden="1" x14ac:dyDescent="0.25">
      <c r="A348" s="20" t="s">
        <v>1</v>
      </c>
      <c r="B348" s="61" t="s">
        <v>199</v>
      </c>
      <c r="C348" s="62"/>
      <c r="D348" s="62"/>
      <c r="E348" s="63"/>
      <c r="F348" s="20"/>
      <c r="G348" s="20"/>
      <c r="H348" s="20"/>
      <c r="I348" s="20"/>
      <c r="J348" s="20"/>
      <c r="K348" s="20"/>
      <c r="L348" s="20"/>
      <c r="M348" s="20"/>
      <c r="N348" s="20"/>
      <c r="O348" s="21"/>
      <c r="P348" s="105">
        <f t="shared" si="63"/>
        <v>0</v>
      </c>
    </row>
    <row r="349" spans="1:16" s="3" customFormat="1" hidden="1" x14ac:dyDescent="0.25">
      <c r="A349" s="19" t="s">
        <v>13</v>
      </c>
      <c r="B349" s="64" t="s">
        <v>279</v>
      </c>
      <c r="C349" s="65"/>
      <c r="D349" s="65"/>
      <c r="E349" s="66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  <c r="P349" s="105">
        <f t="shared" si="63"/>
        <v>705.66399999999999</v>
      </c>
    </row>
    <row r="350" spans="1:16" s="28" customFormat="1" hidden="1" x14ac:dyDescent="0.25">
      <c r="A350" s="39" t="s">
        <v>414</v>
      </c>
      <c r="B350" s="40" t="s">
        <v>176</v>
      </c>
      <c r="C350" s="40"/>
      <c r="D350" s="39" t="s">
        <v>13</v>
      </c>
      <c r="E350" s="40" t="s">
        <v>177</v>
      </c>
      <c r="F350" s="39">
        <f>SUM(F351:F352)</f>
        <v>1</v>
      </c>
      <c r="G350" s="39"/>
      <c r="H350" s="39"/>
      <c r="I350" s="39"/>
      <c r="J350" s="39">
        <f t="shared" ref="J350:N350" si="71">SUM(J351:J352)</f>
        <v>0</v>
      </c>
      <c r="K350" s="39">
        <f t="shared" si="71"/>
        <v>0</v>
      </c>
      <c r="L350" s="39">
        <f t="shared" si="71"/>
        <v>0</v>
      </c>
      <c r="M350" s="39">
        <f t="shared" si="71"/>
        <v>0</v>
      </c>
      <c r="N350" s="39">
        <f t="shared" si="71"/>
        <v>0</v>
      </c>
      <c r="O350" s="43">
        <f>SUM(O351:O352)</f>
        <v>2646.24</v>
      </c>
      <c r="P350" s="105">
        <f t="shared" si="63"/>
        <v>705.66399999999999</v>
      </c>
    </row>
    <row r="351" spans="1:16" s="28" customFormat="1" hidden="1" x14ac:dyDescent="0.25">
      <c r="A351" s="20" t="s">
        <v>1</v>
      </c>
      <c r="B351" s="61" t="s">
        <v>199</v>
      </c>
      <c r="C351" s="62"/>
      <c r="D351" s="62"/>
      <c r="E351" s="63"/>
      <c r="F351" s="20"/>
      <c r="G351" s="20"/>
      <c r="H351" s="20"/>
      <c r="I351" s="20"/>
      <c r="J351" s="20"/>
      <c r="K351" s="20"/>
      <c r="L351" s="20"/>
      <c r="M351" s="20"/>
      <c r="N351" s="20"/>
      <c r="O351" s="21"/>
      <c r="P351" s="105">
        <f t="shared" si="63"/>
        <v>0</v>
      </c>
    </row>
    <row r="352" spans="1:16" s="3" customFormat="1" hidden="1" x14ac:dyDescent="0.25">
      <c r="A352" s="19" t="s">
        <v>13</v>
      </c>
      <c r="B352" s="64" t="s">
        <v>438</v>
      </c>
      <c r="C352" s="65"/>
      <c r="D352" s="65"/>
      <c r="E352" s="66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  <c r="P352" s="105">
        <f t="shared" si="63"/>
        <v>705.66399999999999</v>
      </c>
    </row>
    <row r="353" spans="1:16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72">J350+J347+J344+J340+J336+J333+J330+J327+J322+J319+J315+J310+J307+J304+J301+J298+J295</f>
        <v>0</v>
      </c>
      <c r="K353" s="13">
        <f t="shared" si="72"/>
        <v>0</v>
      </c>
      <c r="L353" s="13">
        <f t="shared" si="72"/>
        <v>0</v>
      </c>
      <c r="M353" s="13">
        <f t="shared" si="72"/>
        <v>0</v>
      </c>
      <c r="N353" s="13">
        <f t="shared" si="72"/>
        <v>0</v>
      </c>
      <c r="O353" s="32">
        <f>O350+O347+O344+O340+O336+O333+O330+O327+O322+O319+O315+O310+O307+O304+O301+O298+O295</f>
        <v>50278.559999999983</v>
      </c>
      <c r="P353" s="105">
        <f t="shared" si="63"/>
        <v>13407.615999999996</v>
      </c>
    </row>
    <row r="354" spans="1:16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  <c r="P354" s="105">
        <f t="shared" si="63"/>
        <v>0</v>
      </c>
    </row>
    <row r="355" spans="1:16" hidden="1" x14ac:dyDescent="0.25">
      <c r="A355" s="81" t="s">
        <v>178</v>
      </c>
      <c r="B355" s="81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2"/>
      <c r="P355" s="105">
        <f t="shared" si="63"/>
        <v>0</v>
      </c>
    </row>
    <row r="356" spans="1:16" s="28" customFormat="1" hidden="1" x14ac:dyDescent="0.25">
      <c r="A356" s="39" t="s">
        <v>393</v>
      </c>
      <c r="B356" s="40" t="s">
        <v>9</v>
      </c>
      <c r="C356" s="40"/>
      <c r="D356" s="39" t="s">
        <v>10</v>
      </c>
      <c r="E356" s="40" t="s">
        <v>179</v>
      </c>
      <c r="F356" s="39">
        <f t="shared" ref="F356:O356" si="73">SUM(F357:F361)</f>
        <v>4</v>
      </c>
      <c r="G356" s="39"/>
      <c r="H356" s="39"/>
      <c r="I356" s="39"/>
      <c r="J356" s="39">
        <f t="shared" si="73"/>
        <v>0</v>
      </c>
      <c r="K356" s="39">
        <f t="shared" si="73"/>
        <v>0</v>
      </c>
      <c r="L356" s="39">
        <f t="shared" si="73"/>
        <v>0</v>
      </c>
      <c r="M356" s="39">
        <f t="shared" si="73"/>
        <v>0</v>
      </c>
      <c r="N356" s="39">
        <f t="shared" si="73"/>
        <v>0</v>
      </c>
      <c r="O356" s="43">
        <f t="shared" si="73"/>
        <v>10402.36</v>
      </c>
      <c r="P356" s="105">
        <f t="shared" si="63"/>
        <v>2773.9626666666668</v>
      </c>
    </row>
    <row r="357" spans="1:16" s="3" customFormat="1" hidden="1" x14ac:dyDescent="0.25">
      <c r="A357" s="20" t="s">
        <v>1</v>
      </c>
      <c r="B357" s="61" t="s">
        <v>199</v>
      </c>
      <c r="C357" s="62"/>
      <c r="D357" s="62"/>
      <c r="E357" s="63"/>
      <c r="F357" s="20"/>
      <c r="G357" s="20"/>
      <c r="H357" s="20"/>
      <c r="I357" s="20"/>
      <c r="J357" s="20"/>
      <c r="K357" s="20"/>
      <c r="L357" s="20"/>
      <c r="M357" s="20"/>
      <c r="N357" s="20"/>
      <c r="O357" s="21"/>
      <c r="P357" s="105">
        <f t="shared" si="63"/>
        <v>0</v>
      </c>
    </row>
    <row r="358" spans="1:16" s="3" customFormat="1" hidden="1" x14ac:dyDescent="0.25">
      <c r="A358" s="19" t="s">
        <v>10</v>
      </c>
      <c r="B358" s="64" t="s">
        <v>284</v>
      </c>
      <c r="C358" s="65"/>
      <c r="D358" s="65"/>
      <c r="E358" s="66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  <c r="P358" s="105">
        <f t="shared" si="63"/>
        <v>693.4906666666667</v>
      </c>
    </row>
    <row r="359" spans="1:16" s="3" customFormat="1" hidden="1" x14ac:dyDescent="0.25">
      <c r="A359" s="19" t="s">
        <v>10</v>
      </c>
      <c r="B359" s="64" t="s">
        <v>285</v>
      </c>
      <c r="C359" s="65"/>
      <c r="D359" s="65"/>
      <c r="E359" s="66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  <c r="P359" s="105">
        <f t="shared" si="63"/>
        <v>693.4906666666667</v>
      </c>
    </row>
    <row r="360" spans="1:16" s="3" customFormat="1" hidden="1" x14ac:dyDescent="0.25">
      <c r="A360" s="19" t="s">
        <v>10</v>
      </c>
      <c r="B360" s="64" t="s">
        <v>286</v>
      </c>
      <c r="C360" s="65"/>
      <c r="D360" s="65"/>
      <c r="E360" s="66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  <c r="P360" s="105">
        <f t="shared" si="63"/>
        <v>693.4906666666667</v>
      </c>
    </row>
    <row r="361" spans="1:16" s="3" customFormat="1" hidden="1" x14ac:dyDescent="0.25">
      <c r="A361" s="19" t="s">
        <v>10</v>
      </c>
      <c r="B361" s="64" t="s">
        <v>287</v>
      </c>
      <c r="C361" s="65"/>
      <c r="D361" s="65"/>
      <c r="E361" s="66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  <c r="P361" s="105">
        <f t="shared" si="63"/>
        <v>693.4906666666667</v>
      </c>
    </row>
    <row r="362" spans="1:16" hidden="1" x14ac:dyDescent="0.25">
      <c r="A362" s="11"/>
      <c r="B362" s="10"/>
      <c r="C362" s="10"/>
      <c r="D362" s="11"/>
      <c r="E362" s="12" t="s">
        <v>27</v>
      </c>
      <c r="F362" s="13">
        <f t="shared" ref="F362:O362" si="74">SUM(F356:F356)</f>
        <v>4</v>
      </c>
      <c r="G362" s="13"/>
      <c r="H362" s="13"/>
      <c r="I362" s="13"/>
      <c r="J362" s="13">
        <f t="shared" si="74"/>
        <v>0</v>
      </c>
      <c r="K362" s="13">
        <f t="shared" si="74"/>
        <v>0</v>
      </c>
      <c r="L362" s="13">
        <f t="shared" si="74"/>
        <v>0</v>
      </c>
      <c r="M362" s="13">
        <f t="shared" si="74"/>
        <v>0</v>
      </c>
      <c r="N362" s="13">
        <f t="shared" si="74"/>
        <v>0</v>
      </c>
      <c r="O362" s="32">
        <f t="shared" si="74"/>
        <v>10402.36</v>
      </c>
      <c r="P362" s="105">
        <f t="shared" si="63"/>
        <v>2773.9626666666668</v>
      </c>
    </row>
    <row r="363" spans="1:16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  <c r="P363" s="105">
        <f t="shared" si="63"/>
        <v>0</v>
      </c>
    </row>
    <row r="364" spans="1:16" hidden="1" x14ac:dyDescent="0.25">
      <c r="A364" s="81" t="s">
        <v>180</v>
      </c>
      <c r="B364" s="81"/>
      <c r="C364" s="81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2"/>
      <c r="P364" s="105">
        <f t="shared" si="63"/>
        <v>0</v>
      </c>
    </row>
    <row r="365" spans="1:16" s="28" customFormat="1" hidden="1" x14ac:dyDescent="0.25">
      <c r="A365" s="39" t="s">
        <v>394</v>
      </c>
      <c r="B365" s="40" t="s">
        <v>180</v>
      </c>
      <c r="C365" s="40"/>
      <c r="D365" s="39" t="s">
        <v>10</v>
      </c>
      <c r="E365" s="40" t="s">
        <v>181</v>
      </c>
      <c r="F365" s="39">
        <f>SUM(F366:F369)</f>
        <v>3</v>
      </c>
      <c r="G365" s="39"/>
      <c r="H365" s="39"/>
      <c r="I365" s="39"/>
      <c r="J365" s="39">
        <f t="shared" ref="J365:N365" si="75">SUM(J366:J369)</f>
        <v>0</v>
      </c>
      <c r="K365" s="39">
        <f t="shared" si="75"/>
        <v>0</v>
      </c>
      <c r="L365" s="39">
        <f t="shared" si="75"/>
        <v>0</v>
      </c>
      <c r="M365" s="39">
        <f t="shared" si="75"/>
        <v>0</v>
      </c>
      <c r="N365" s="39">
        <f t="shared" si="75"/>
        <v>0</v>
      </c>
      <c r="O365" s="43">
        <f>SUM(O366:O369)</f>
        <v>7801.77</v>
      </c>
      <c r="P365" s="105">
        <f t="shared" si="63"/>
        <v>2080.4720000000002</v>
      </c>
    </row>
    <row r="366" spans="1:16" s="3" customFormat="1" hidden="1" x14ac:dyDescent="0.25">
      <c r="A366" s="20" t="s">
        <v>1</v>
      </c>
      <c r="B366" s="61" t="s">
        <v>199</v>
      </c>
      <c r="C366" s="62"/>
      <c r="D366" s="62"/>
      <c r="E366" s="63"/>
      <c r="F366" s="20"/>
      <c r="G366" s="20"/>
      <c r="H366" s="20"/>
      <c r="I366" s="20"/>
      <c r="J366" s="20"/>
      <c r="K366" s="20"/>
      <c r="L366" s="20"/>
      <c r="M366" s="20"/>
      <c r="N366" s="20"/>
      <c r="O366" s="21"/>
      <c r="P366" s="105">
        <f t="shared" si="63"/>
        <v>0</v>
      </c>
    </row>
    <row r="367" spans="1:16" s="3" customFormat="1" hidden="1" x14ac:dyDescent="0.25">
      <c r="A367" s="19" t="s">
        <v>10</v>
      </c>
      <c r="B367" s="64" t="s">
        <v>431</v>
      </c>
      <c r="C367" s="65"/>
      <c r="D367" s="65"/>
      <c r="E367" s="66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  <c r="P367" s="105">
        <f t="shared" si="63"/>
        <v>693.4906666666667</v>
      </c>
    </row>
    <row r="368" spans="1:16" s="3" customFormat="1" hidden="1" x14ac:dyDescent="0.25">
      <c r="A368" s="19" t="s">
        <v>10</v>
      </c>
      <c r="B368" s="64" t="s">
        <v>432</v>
      </c>
      <c r="C368" s="65"/>
      <c r="D368" s="65"/>
      <c r="E368" s="66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  <c r="P368" s="105">
        <f t="shared" si="63"/>
        <v>693.4906666666667</v>
      </c>
    </row>
    <row r="369" spans="1:16" s="3" customFormat="1" hidden="1" x14ac:dyDescent="0.25">
      <c r="A369" s="19" t="s">
        <v>10</v>
      </c>
      <c r="B369" s="83" t="s">
        <v>433</v>
      </c>
      <c r="C369" s="84"/>
      <c r="D369" s="84"/>
      <c r="E369" s="85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  <c r="P369" s="105">
        <f t="shared" si="63"/>
        <v>693.4906666666667</v>
      </c>
    </row>
    <row r="370" spans="1:16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6">SUM(J365:J365)</f>
        <v>0</v>
      </c>
      <c r="K370" s="13">
        <f t="shared" si="76"/>
        <v>0</v>
      </c>
      <c r="L370" s="13">
        <f t="shared" si="76"/>
        <v>0</v>
      </c>
      <c r="M370" s="13">
        <f t="shared" si="76"/>
        <v>0</v>
      </c>
      <c r="N370" s="13">
        <f t="shared" si="76"/>
        <v>0</v>
      </c>
      <c r="O370" s="32">
        <f>SUM(O365:O365)</f>
        <v>7801.77</v>
      </c>
      <c r="P370" s="105">
        <f t="shared" si="63"/>
        <v>2080.4720000000002</v>
      </c>
    </row>
    <row r="371" spans="1:16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  <c r="P371" s="105">
        <f t="shared" si="63"/>
        <v>0</v>
      </c>
    </row>
    <row r="372" spans="1:16" hidden="1" x14ac:dyDescent="0.25">
      <c r="A372" s="81" t="s">
        <v>182</v>
      </c>
      <c r="B372" s="81"/>
      <c r="C372" s="81"/>
      <c r="D372" s="81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2"/>
      <c r="P372" s="105">
        <f t="shared" si="63"/>
        <v>0</v>
      </c>
    </row>
    <row r="373" spans="1:16" hidden="1" x14ac:dyDescent="0.25">
      <c r="A373" s="8"/>
      <c r="B373" s="7" t="s">
        <v>9</v>
      </c>
      <c r="C373" s="7"/>
      <c r="D373" s="8" t="s">
        <v>10</v>
      </c>
      <c r="E373" s="7" t="s">
        <v>183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  <c r="P373" s="105">
        <f t="shared" si="63"/>
        <v>52.872</v>
      </c>
    </row>
    <row r="374" spans="1:16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7">SUM(J373:J373)</f>
        <v>0</v>
      </c>
      <c r="K374" s="13">
        <f t="shared" si="77"/>
        <v>0</v>
      </c>
      <c r="L374" s="13">
        <f t="shared" si="77"/>
        <v>0</v>
      </c>
      <c r="M374" s="13">
        <f t="shared" si="77"/>
        <v>0</v>
      </c>
      <c r="N374" s="13">
        <f t="shared" si="77"/>
        <v>0</v>
      </c>
      <c r="O374" s="13">
        <v>0</v>
      </c>
      <c r="P374" s="105">
        <f t="shared" si="63"/>
        <v>0</v>
      </c>
    </row>
    <row r="375" spans="1:16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  <c r="P375" s="105">
        <f t="shared" si="63"/>
        <v>0</v>
      </c>
    </row>
    <row r="376" spans="1:16" s="3" customFormat="1" hidden="1" x14ac:dyDescent="0.25">
      <c r="A376" s="81" t="s">
        <v>188</v>
      </c>
      <c r="B376" s="81"/>
      <c r="C376" s="81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2"/>
      <c r="P376" s="105">
        <f t="shared" si="63"/>
        <v>0</v>
      </c>
    </row>
    <row r="377" spans="1:16" s="28" customFormat="1" hidden="1" x14ac:dyDescent="0.25">
      <c r="A377" s="39" t="s">
        <v>395</v>
      </c>
      <c r="B377" s="40" t="s">
        <v>191</v>
      </c>
      <c r="C377" s="40"/>
      <c r="D377" s="39" t="s">
        <v>10</v>
      </c>
      <c r="E377" s="40" t="s">
        <v>192</v>
      </c>
      <c r="F377" s="39">
        <f t="shared" ref="F377:N377" si="78">SUM(F378:F390)</f>
        <v>12</v>
      </c>
      <c r="G377" s="39"/>
      <c r="H377" s="39"/>
      <c r="I377" s="39"/>
      <c r="J377" s="39">
        <f t="shared" si="78"/>
        <v>0</v>
      </c>
      <c r="K377" s="39">
        <f t="shared" si="78"/>
        <v>0</v>
      </c>
      <c r="L377" s="39">
        <f t="shared" si="78"/>
        <v>0</v>
      </c>
      <c r="M377" s="39">
        <f t="shared" si="78"/>
        <v>0</v>
      </c>
      <c r="N377" s="39">
        <f t="shared" si="78"/>
        <v>0</v>
      </c>
      <c r="O377" s="41">
        <f>SUM(O378:O390)</f>
        <v>31207.08</v>
      </c>
      <c r="P377" s="105">
        <f t="shared" si="63"/>
        <v>8321.8880000000008</v>
      </c>
    </row>
    <row r="378" spans="1:16" s="3" customFormat="1" hidden="1" x14ac:dyDescent="0.25">
      <c r="A378" s="20" t="s">
        <v>1</v>
      </c>
      <c r="B378" s="61" t="s">
        <v>199</v>
      </c>
      <c r="C378" s="62"/>
      <c r="D378" s="62"/>
      <c r="E378" s="63"/>
      <c r="F378" s="20"/>
      <c r="G378" s="20"/>
      <c r="H378" s="20"/>
      <c r="I378" s="20"/>
      <c r="J378" s="20"/>
      <c r="K378" s="20"/>
      <c r="L378" s="20"/>
      <c r="M378" s="20"/>
      <c r="N378" s="20"/>
      <c r="O378" s="21"/>
      <c r="P378" s="105">
        <f t="shared" si="63"/>
        <v>0</v>
      </c>
    </row>
    <row r="379" spans="1:16" s="3" customFormat="1" hidden="1" x14ac:dyDescent="0.25">
      <c r="A379" s="19" t="s">
        <v>10</v>
      </c>
      <c r="B379" s="64" t="s">
        <v>313</v>
      </c>
      <c r="C379" s="65"/>
      <c r="D379" s="65"/>
      <c r="E379" s="66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  <c r="P379" s="105">
        <f t="shared" si="63"/>
        <v>693.4906666666667</v>
      </c>
    </row>
    <row r="380" spans="1:16" s="3" customFormat="1" hidden="1" x14ac:dyDescent="0.25">
      <c r="A380" s="19" t="s">
        <v>10</v>
      </c>
      <c r="B380" s="64" t="s">
        <v>314</v>
      </c>
      <c r="C380" s="65"/>
      <c r="D380" s="65"/>
      <c r="E380" s="66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  <c r="P380" s="105">
        <f t="shared" si="63"/>
        <v>693.4906666666667</v>
      </c>
    </row>
    <row r="381" spans="1:16" s="3" customFormat="1" hidden="1" x14ac:dyDescent="0.25">
      <c r="A381" s="19" t="s">
        <v>10</v>
      </c>
      <c r="B381" s="83" t="s">
        <v>320</v>
      </c>
      <c r="C381" s="84"/>
      <c r="D381" s="84"/>
      <c r="E381" s="85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  <c r="P381" s="105">
        <f t="shared" si="63"/>
        <v>693.4906666666667</v>
      </c>
    </row>
    <row r="382" spans="1:16" s="3" customFormat="1" hidden="1" x14ac:dyDescent="0.25">
      <c r="A382" s="19" t="s">
        <v>10</v>
      </c>
      <c r="B382" s="64" t="s">
        <v>312</v>
      </c>
      <c r="C382" s="65"/>
      <c r="D382" s="65"/>
      <c r="E382" s="66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  <c r="P382" s="105">
        <f t="shared" si="63"/>
        <v>693.4906666666667</v>
      </c>
    </row>
    <row r="383" spans="1:16" s="3" customFormat="1" hidden="1" x14ac:dyDescent="0.25">
      <c r="A383" s="19" t="s">
        <v>10</v>
      </c>
      <c r="B383" s="64" t="s">
        <v>317</v>
      </c>
      <c r="C383" s="65"/>
      <c r="D383" s="65"/>
      <c r="E383" s="66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  <c r="P383" s="105">
        <f t="shared" si="63"/>
        <v>693.4906666666667</v>
      </c>
    </row>
    <row r="384" spans="1:16" s="3" customFormat="1" hidden="1" x14ac:dyDescent="0.25">
      <c r="A384" s="19" t="s">
        <v>10</v>
      </c>
      <c r="B384" s="64" t="s">
        <v>316</v>
      </c>
      <c r="C384" s="65"/>
      <c r="D384" s="65"/>
      <c r="E384" s="6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  <c r="P384" s="105">
        <f t="shared" si="63"/>
        <v>693.4906666666667</v>
      </c>
    </row>
    <row r="385" spans="1:16" s="3" customFormat="1" hidden="1" x14ac:dyDescent="0.25">
      <c r="A385" s="19" t="s">
        <v>10</v>
      </c>
      <c r="B385" s="64" t="s">
        <v>318</v>
      </c>
      <c r="C385" s="65"/>
      <c r="D385" s="65"/>
      <c r="E385" s="66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  <c r="P385" s="105">
        <f t="shared" si="63"/>
        <v>693.4906666666667</v>
      </c>
    </row>
    <row r="386" spans="1:16" s="3" customFormat="1" hidden="1" x14ac:dyDescent="0.25">
      <c r="A386" s="19" t="s">
        <v>10</v>
      </c>
      <c r="B386" s="64" t="s">
        <v>315</v>
      </c>
      <c r="C386" s="65"/>
      <c r="D386" s="65"/>
      <c r="E386" s="6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  <c r="P386" s="105">
        <f t="shared" si="63"/>
        <v>693.4906666666667</v>
      </c>
    </row>
    <row r="387" spans="1:16" s="3" customFormat="1" hidden="1" x14ac:dyDescent="0.25">
      <c r="A387" s="19" t="s">
        <v>10</v>
      </c>
      <c r="B387" s="64" t="s">
        <v>471</v>
      </c>
      <c r="C387" s="65"/>
      <c r="D387" s="65"/>
      <c r="E387" s="6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  <c r="P387" s="105">
        <f t="shared" ref="P387:P407" si="79">O387/30*8</f>
        <v>693.4906666666667</v>
      </c>
    </row>
    <row r="388" spans="1:16" s="3" customFormat="1" hidden="1" x14ac:dyDescent="0.25">
      <c r="A388" s="19" t="s">
        <v>10</v>
      </c>
      <c r="B388" s="64" t="s">
        <v>472</v>
      </c>
      <c r="C388" s="65"/>
      <c r="D388" s="65"/>
      <c r="E388" s="6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  <c r="P388" s="105">
        <f t="shared" si="79"/>
        <v>693.4906666666667</v>
      </c>
    </row>
    <row r="389" spans="1:16" s="3" customFormat="1" hidden="1" x14ac:dyDescent="0.25">
      <c r="A389" s="19" t="s">
        <v>10</v>
      </c>
      <c r="B389" s="64" t="s">
        <v>473</v>
      </c>
      <c r="C389" s="65"/>
      <c r="D389" s="65"/>
      <c r="E389" s="6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  <c r="P389" s="105">
        <f t="shared" si="79"/>
        <v>693.4906666666667</v>
      </c>
    </row>
    <row r="390" spans="1:16" s="3" customFormat="1" hidden="1" x14ac:dyDescent="0.25">
      <c r="A390" s="19" t="s">
        <v>10</v>
      </c>
      <c r="B390" s="64" t="s">
        <v>319</v>
      </c>
      <c r="C390" s="65"/>
      <c r="D390" s="65"/>
      <c r="E390" s="6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  <c r="P390" s="105">
        <f t="shared" si="79"/>
        <v>693.4906666666667</v>
      </c>
    </row>
    <row r="391" spans="1:16" s="28" customFormat="1" hidden="1" x14ac:dyDescent="0.25">
      <c r="A391" s="39" t="s">
        <v>396</v>
      </c>
      <c r="B391" s="40" t="s">
        <v>463</v>
      </c>
      <c r="C391" s="40"/>
      <c r="D391" s="39" t="s">
        <v>10</v>
      </c>
      <c r="E391" s="40" t="s">
        <v>464</v>
      </c>
      <c r="F391" s="39">
        <f>SUM(F392:F394)</f>
        <v>2</v>
      </c>
      <c r="G391" s="39"/>
      <c r="H391" s="39"/>
      <c r="I391" s="39"/>
      <c r="J391" s="39">
        <f t="shared" ref="J391:N391" si="80">SUM(J392:J394)</f>
        <v>0</v>
      </c>
      <c r="K391" s="39">
        <f t="shared" si="80"/>
        <v>0</v>
      </c>
      <c r="L391" s="39">
        <f t="shared" si="80"/>
        <v>0</v>
      </c>
      <c r="M391" s="39">
        <f t="shared" si="80"/>
        <v>0</v>
      </c>
      <c r="N391" s="39">
        <f t="shared" si="80"/>
        <v>0</v>
      </c>
      <c r="O391" s="41">
        <f>SUM(O392:O394)</f>
        <v>5201.18</v>
      </c>
      <c r="P391" s="105">
        <f t="shared" si="79"/>
        <v>1386.9813333333334</v>
      </c>
    </row>
    <row r="392" spans="1:16" s="3" customFormat="1" hidden="1" x14ac:dyDescent="0.25">
      <c r="A392" s="20" t="s">
        <v>1</v>
      </c>
      <c r="B392" s="61" t="s">
        <v>199</v>
      </c>
      <c r="C392" s="62"/>
      <c r="D392" s="62"/>
      <c r="E392" s="63"/>
      <c r="F392" s="20"/>
      <c r="G392" s="20"/>
      <c r="H392" s="20"/>
      <c r="I392" s="20"/>
      <c r="J392" s="20"/>
      <c r="K392" s="20"/>
      <c r="L392" s="20"/>
      <c r="M392" s="20"/>
      <c r="N392" s="20"/>
      <c r="O392" s="21"/>
      <c r="P392" s="105">
        <f t="shared" si="79"/>
        <v>0</v>
      </c>
    </row>
    <row r="393" spans="1:16" s="3" customFormat="1" hidden="1" x14ac:dyDescent="0.25">
      <c r="A393" s="19" t="s">
        <v>10</v>
      </c>
      <c r="B393" s="64" t="s">
        <v>434</v>
      </c>
      <c r="C393" s="65"/>
      <c r="D393" s="65"/>
      <c r="E393" s="66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  <c r="P393" s="105">
        <f t="shared" si="79"/>
        <v>693.4906666666667</v>
      </c>
    </row>
    <row r="394" spans="1:16" s="3" customFormat="1" hidden="1" x14ac:dyDescent="0.25">
      <c r="A394" s="19" t="s">
        <v>10</v>
      </c>
      <c r="B394" s="64" t="s">
        <v>435</v>
      </c>
      <c r="C394" s="65"/>
      <c r="D394" s="65"/>
      <c r="E394" s="66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  <c r="P394" s="105">
        <f t="shared" si="79"/>
        <v>693.4906666666667</v>
      </c>
    </row>
    <row r="395" spans="1:16" s="44" customFormat="1" hidden="1" x14ac:dyDescent="0.25">
      <c r="A395" s="49" t="s">
        <v>465</v>
      </c>
      <c r="B395" s="50" t="s">
        <v>469</v>
      </c>
      <c r="C395" s="50"/>
      <c r="D395" s="49" t="s">
        <v>10</v>
      </c>
      <c r="E395" s="50" t="s">
        <v>466</v>
      </c>
      <c r="F395" s="49">
        <f t="shared" ref="F395:O395" si="81">SUM(F396:F397)</f>
        <v>1</v>
      </c>
      <c r="G395" s="49"/>
      <c r="H395" s="49"/>
      <c r="I395" s="49"/>
      <c r="J395" s="49">
        <f t="shared" si="81"/>
        <v>0</v>
      </c>
      <c r="K395" s="49">
        <f t="shared" si="81"/>
        <v>0</v>
      </c>
      <c r="L395" s="49">
        <f t="shared" si="81"/>
        <v>0</v>
      </c>
      <c r="M395" s="49">
        <f t="shared" si="81"/>
        <v>0</v>
      </c>
      <c r="N395" s="49">
        <f t="shared" si="81"/>
        <v>0</v>
      </c>
      <c r="O395" s="51">
        <f t="shared" si="81"/>
        <v>520.11800000000005</v>
      </c>
      <c r="P395" s="105">
        <f t="shared" si="79"/>
        <v>138.69813333333335</v>
      </c>
    </row>
    <row r="396" spans="1:16" s="3" customFormat="1" hidden="1" x14ac:dyDescent="0.25">
      <c r="A396" s="20" t="s">
        <v>1</v>
      </c>
      <c r="B396" s="61" t="s">
        <v>199</v>
      </c>
      <c r="C396" s="62"/>
      <c r="D396" s="62"/>
      <c r="E396" s="63"/>
      <c r="F396" s="20"/>
      <c r="G396" s="20"/>
      <c r="H396" s="20"/>
      <c r="I396" s="20"/>
      <c r="J396" s="20"/>
      <c r="K396" s="20"/>
      <c r="L396" s="20"/>
      <c r="M396" s="20"/>
      <c r="N396" s="20"/>
      <c r="O396" s="21"/>
      <c r="P396" s="105">
        <f t="shared" si="79"/>
        <v>0</v>
      </c>
    </row>
    <row r="397" spans="1:16" s="38" customFormat="1" hidden="1" x14ac:dyDescent="0.25">
      <c r="A397" s="52" t="s">
        <v>10</v>
      </c>
      <c r="B397" s="78" t="s">
        <v>470</v>
      </c>
      <c r="C397" s="79"/>
      <c r="D397" s="79"/>
      <c r="E397" s="80"/>
      <c r="F397" s="53">
        <v>1</v>
      </c>
      <c r="G397" s="53"/>
      <c r="H397" s="53"/>
      <c r="I397" s="53"/>
      <c r="J397" s="53"/>
      <c r="K397" s="53"/>
      <c r="L397" s="53"/>
      <c r="M397" s="53"/>
      <c r="N397" s="53"/>
      <c r="O397" s="54">
        <f>2600.59/30*6</f>
        <v>520.11800000000005</v>
      </c>
      <c r="P397" s="105">
        <f t="shared" si="79"/>
        <v>138.69813333333335</v>
      </c>
    </row>
    <row r="398" spans="1:16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  <c r="P398" s="105">
        <f t="shared" si="79"/>
        <v>9847.5674666666673</v>
      </c>
    </row>
    <row r="399" spans="1:16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  <c r="P399" s="105">
        <f t="shared" si="79"/>
        <v>0</v>
      </c>
    </row>
    <row r="400" spans="1:16" s="3" customFormat="1" hidden="1" x14ac:dyDescent="0.25">
      <c r="A400" s="81" t="s">
        <v>189</v>
      </c>
      <c r="B400" s="81"/>
      <c r="C400" s="81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2"/>
      <c r="P400" s="105">
        <f t="shared" si="79"/>
        <v>0</v>
      </c>
    </row>
    <row r="401" spans="1:16" s="28" customFormat="1" hidden="1" x14ac:dyDescent="0.25">
      <c r="A401" s="39" t="s">
        <v>397</v>
      </c>
      <c r="B401" s="40" t="s">
        <v>190</v>
      </c>
      <c r="C401" s="40"/>
      <c r="D401" s="39" t="s">
        <v>10</v>
      </c>
      <c r="E401" s="40" t="s">
        <v>467</v>
      </c>
      <c r="F401" s="39">
        <f>SUM(F402:F403)</f>
        <v>1</v>
      </c>
      <c r="G401" s="39"/>
      <c r="H401" s="39"/>
      <c r="I401" s="39"/>
      <c r="J401" s="39">
        <f t="shared" ref="J401:N401" si="82">SUM(J402:J403)</f>
        <v>0</v>
      </c>
      <c r="K401" s="39">
        <f t="shared" si="82"/>
        <v>0</v>
      </c>
      <c r="L401" s="39">
        <f t="shared" si="82"/>
        <v>0</v>
      </c>
      <c r="M401" s="39">
        <f t="shared" si="82"/>
        <v>0</v>
      </c>
      <c r="N401" s="39">
        <f t="shared" si="82"/>
        <v>0</v>
      </c>
      <c r="O401" s="43">
        <f>SUM(O402:O403)</f>
        <v>2600.59</v>
      </c>
      <c r="P401" s="105">
        <f t="shared" si="79"/>
        <v>693.4906666666667</v>
      </c>
    </row>
    <row r="402" spans="1:16" s="3" customFormat="1" hidden="1" x14ac:dyDescent="0.25">
      <c r="A402" s="20" t="s">
        <v>1</v>
      </c>
      <c r="B402" s="61" t="s">
        <v>199</v>
      </c>
      <c r="C402" s="62"/>
      <c r="D402" s="62"/>
      <c r="E402" s="63"/>
      <c r="F402" s="20"/>
      <c r="G402" s="20"/>
      <c r="H402" s="20"/>
      <c r="I402" s="20"/>
      <c r="J402" s="20"/>
      <c r="K402" s="20"/>
      <c r="L402" s="20"/>
      <c r="M402" s="20"/>
      <c r="N402" s="20"/>
      <c r="O402" s="21"/>
      <c r="P402" s="105">
        <f t="shared" si="79"/>
        <v>0</v>
      </c>
    </row>
    <row r="403" spans="1:16" s="3" customFormat="1" hidden="1" x14ac:dyDescent="0.25">
      <c r="A403" s="19" t="s">
        <v>10</v>
      </c>
      <c r="B403" s="64" t="s">
        <v>267</v>
      </c>
      <c r="C403" s="65"/>
      <c r="D403" s="65"/>
      <c r="E403" s="66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  <c r="P403" s="105">
        <f t="shared" si="79"/>
        <v>693.4906666666667</v>
      </c>
    </row>
    <row r="404" spans="1:16" s="3" customFormat="1" hidden="1" x14ac:dyDescent="0.25">
      <c r="A404" s="67" t="s">
        <v>27</v>
      </c>
      <c r="B404" s="68"/>
      <c r="C404" s="68"/>
      <c r="D404" s="68"/>
      <c r="E404" s="69"/>
      <c r="F404" s="13">
        <f>F401</f>
        <v>1</v>
      </c>
      <c r="G404" s="13"/>
      <c r="H404" s="13"/>
      <c r="I404" s="13"/>
      <c r="J404" s="13">
        <f t="shared" ref="J404:N404" si="83">J401</f>
        <v>0</v>
      </c>
      <c r="K404" s="13">
        <f t="shared" si="83"/>
        <v>0</v>
      </c>
      <c r="L404" s="13">
        <f t="shared" si="83"/>
        <v>0</v>
      </c>
      <c r="M404" s="13">
        <f t="shared" si="83"/>
        <v>0</v>
      </c>
      <c r="N404" s="13">
        <f t="shared" si="83"/>
        <v>0</v>
      </c>
      <c r="O404" s="32">
        <f>O401</f>
        <v>2600.59</v>
      </c>
      <c r="P404" s="105">
        <f t="shared" si="79"/>
        <v>693.4906666666667</v>
      </c>
    </row>
    <row r="405" spans="1:16" s="3" customFormat="1" hidden="1" x14ac:dyDescent="0.25">
      <c r="A405" s="70"/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2"/>
      <c r="P405" s="105">
        <f t="shared" si="79"/>
        <v>0</v>
      </c>
    </row>
    <row r="406" spans="1:16" hidden="1" x14ac:dyDescent="0.25">
      <c r="A406" s="73" t="s">
        <v>184</v>
      </c>
      <c r="B406" s="74"/>
      <c r="C406" s="74"/>
      <c r="D406" s="74"/>
      <c r="E406" s="75"/>
      <c r="F406" s="2">
        <f>F404+F398+F370+F362+F353+F292+F279+F120+F105+F96+F82</f>
        <v>179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8">
        <f>O404+O398+O370+O362+O353+O292+O279+O120+O105+O96+O82</f>
        <v>494408.92599999998</v>
      </c>
      <c r="P406" s="105">
        <f t="shared" si="79"/>
        <v>131842.38026666667</v>
      </c>
    </row>
    <row r="407" spans="1:16" hidden="1" x14ac:dyDescent="0.25">
      <c r="F407" s="16">
        <f>F406+L406</f>
        <v>183</v>
      </c>
      <c r="G407" s="16"/>
      <c r="H407" s="16"/>
      <c r="I407" s="16"/>
      <c r="P407" s="105">
        <f t="shared" si="79"/>
        <v>0</v>
      </c>
    </row>
    <row r="408" spans="1:16" x14ac:dyDescent="0.25">
      <c r="A408" s="76" t="s">
        <v>441</v>
      </c>
      <c r="B408" s="76"/>
      <c r="C408" s="76"/>
      <c r="D408" s="76"/>
      <c r="E408" s="46" t="s">
        <v>442</v>
      </c>
      <c r="J408" s="1"/>
      <c r="K408" s="1"/>
      <c r="L408" s="1"/>
      <c r="M408" s="1"/>
      <c r="N408" s="1"/>
      <c r="O408" s="1"/>
    </row>
    <row r="409" spans="1:16" x14ac:dyDescent="0.25">
      <c r="A409" s="77" t="s">
        <v>419</v>
      </c>
      <c r="B409" s="77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</row>
    <row r="410" spans="1:16" x14ac:dyDescent="0.25">
      <c r="A410" s="77"/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6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6" x14ac:dyDescent="0.25">
      <c r="A412" s="77"/>
      <c r="B412" s="77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</row>
    <row r="413" spans="1:16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6" x14ac:dyDescent="0.25">
      <c r="A414" s="60"/>
      <c r="B414" s="60"/>
      <c r="C414" s="60"/>
      <c r="D414" s="60"/>
    </row>
    <row r="415" spans="1:16" x14ac:dyDescent="0.25">
      <c r="A415" s="60"/>
      <c r="B415" s="60"/>
      <c r="C415" s="60"/>
      <c r="D415" s="60"/>
      <c r="E415" s="47" t="s">
        <v>443</v>
      </c>
    </row>
  </sheetData>
  <mergeCells count="278">
    <mergeCell ref="A8:P8"/>
    <mergeCell ref="A12:P12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70:E70"/>
    <mergeCell ref="B71:E71"/>
    <mergeCell ref="B72:E72"/>
    <mergeCell ref="B60:E60"/>
    <mergeCell ref="B61:E61"/>
    <mergeCell ref="B62:E62"/>
    <mergeCell ref="B63:E63"/>
    <mergeCell ref="B65:E65"/>
    <mergeCell ref="B54:E54"/>
    <mergeCell ref="B55:E55"/>
    <mergeCell ref="B56:E56"/>
    <mergeCell ref="B57:E57"/>
    <mergeCell ref="B59:E59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122:O122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72:E172"/>
    <mergeCell ref="B173:E173"/>
    <mergeCell ref="B174:E174"/>
    <mergeCell ref="B175:E175"/>
    <mergeCell ref="B176:E176"/>
    <mergeCell ref="B177:E177"/>
    <mergeCell ref="B164:E164"/>
    <mergeCell ref="B165:E165"/>
    <mergeCell ref="B168:E168"/>
    <mergeCell ref="B169:E169"/>
    <mergeCell ref="B170:E170"/>
    <mergeCell ref="B171:E171"/>
    <mergeCell ref="B185:E185"/>
    <mergeCell ref="B186:E186"/>
    <mergeCell ref="B187:E187"/>
    <mergeCell ref="B188:E188"/>
    <mergeCell ref="B189:E189"/>
    <mergeCell ref="B190:E190"/>
    <mergeCell ref="B178:E178"/>
    <mergeCell ref="B179:E179"/>
    <mergeCell ref="B180:E180"/>
    <mergeCell ref="B181:E181"/>
    <mergeCell ref="B182:E182"/>
    <mergeCell ref="B183:E183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210:E210"/>
    <mergeCell ref="B211:E211"/>
    <mergeCell ref="B217:E217"/>
    <mergeCell ref="B218:E218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01.10 Na Hora - Taguatinga</vt:lpstr>
      <vt:lpstr>Plan5</vt:lpstr>
      <vt:lpstr>'01.10 Na Hora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2019-07-03T00:20:55Z</dcterms:modified>
</cp:coreProperties>
</file>