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2045" activeTab="0"/>
  </bookViews>
  <sheets>
    <sheet name="Relatório Circunstanciado" sheetId="1" r:id="rId1"/>
    <sheet name="Dados" sheetId="2" state="hidden" r:id="rId2"/>
  </sheets>
  <definedNames>
    <definedName name="AdmRegional">'Dados'!$F$2</definedName>
    <definedName name="ArPDF">'Dados'!$G$2</definedName>
    <definedName name="DPDF">'Dados'!$H$2:$H$17</definedName>
    <definedName name="IPREV">'Dados'!$I$2</definedName>
    <definedName name="lista">'Relatório Circunstanciado'!$R$56:$R$60</definedName>
    <definedName name="matriz">'Relatório Circunstanciado'!$R$63:$S$77</definedName>
    <definedName name="MATRIZA">'Relatório Circunstanciado'!$R$46:$S$60</definedName>
    <definedName name="mes">'Relatório Circunstanciado'!$U$4:$U$15</definedName>
    <definedName name="moduloc">'Relatório Circunstanciado'!$R$63:$S$77</definedName>
    <definedName name="modulod">'Relatório Circunstanciado'!$R$62:$S$77</definedName>
    <definedName name="moduloe">'Relatório Circunstanciado'!$R$56:$S$60</definedName>
    <definedName name="orgao">'Dados'!$A$1:$B$102</definedName>
    <definedName name="orgaou">'Dados'!$D$1:$D$15</definedName>
    <definedName name="periodo">'Relatório Circunstanciado'!$T$3:$U$17</definedName>
    <definedName name="PREVICOM">'Dados'!$J$2</definedName>
    <definedName name="PROCON">'Dados'!$K$2</definedName>
    <definedName name="Secriança">'Dados'!$L$2:$L$46</definedName>
    <definedName name="SEDES">'Dados'!$M$2:$M$17</definedName>
    <definedName name="SEFP">'Dados'!$N$2</definedName>
    <definedName name="SEJUS">'Dados'!$O$2:$O$13</definedName>
    <definedName name="SEL">'Dados'!$P$2:$P$4</definedName>
    <definedName name="SETUL">'Dados'!$Q$2:$Q$3</definedName>
    <definedName name="simnao">'Relatório Circunstanciado'!$R$10:$R$11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<sst xmlns="http://schemas.openxmlformats.org/spreadsheetml/2006/main" count="437" uniqueCount="205">
  <si>
    <t>SIM</t>
  </si>
  <si>
    <t>NÃO</t>
  </si>
  <si>
    <t>81,00 a 90,00</t>
  </si>
  <si>
    <t>71,00 a 80,99</t>
  </si>
  <si>
    <t>61,00 a 70,99</t>
  </si>
  <si>
    <t>51,00 a 60,99</t>
  </si>
  <si>
    <t>41,00 a 50,99</t>
  </si>
  <si>
    <t>31,00 a 40,99</t>
  </si>
  <si>
    <t>Abaixo de 31,00</t>
  </si>
  <si>
    <t>Percentual</t>
  </si>
  <si>
    <t>MUITO BOM</t>
  </si>
  <si>
    <t>BOM</t>
  </si>
  <si>
    <t>REGULAR</t>
  </si>
  <si>
    <t>PÉSSIMO</t>
  </si>
  <si>
    <t>Uniforme</t>
  </si>
  <si>
    <t>Equipamentos diversos</t>
  </si>
  <si>
    <t>Produtos de Limpeza</t>
  </si>
  <si>
    <t>MÓDULO A</t>
  </si>
  <si>
    <t>MÓDULO B</t>
  </si>
  <si>
    <t>MÓDULO C</t>
  </si>
  <si>
    <t>Pisos e Ralos</t>
  </si>
  <si>
    <t>Recolhimento de Lixo</t>
  </si>
  <si>
    <t>Escadas/Corrimão</t>
  </si>
  <si>
    <t>Pias</t>
  </si>
  <si>
    <t>Luminárias</t>
  </si>
  <si>
    <t>Elevadores</t>
  </si>
  <si>
    <t>Mobiliário em geral</t>
  </si>
  <si>
    <t>Áreas Externas</t>
  </si>
  <si>
    <t>Paredes/Batentes/Portas</t>
  </si>
  <si>
    <t>Limpeza dos banheiros</t>
  </si>
  <si>
    <t>Faixa de Pontuação
Obtida</t>
  </si>
  <si>
    <t>Percentual de
Desconto</t>
  </si>
  <si>
    <t>Equipamentos de Proteção Individual - EPIs</t>
  </si>
  <si>
    <t>Contrato Nº</t>
  </si>
  <si>
    <t>Empresa:</t>
  </si>
  <si>
    <t xml:space="preserve">Objeto do contrato: </t>
  </si>
  <si>
    <t>Prestação De Serviços Continuados, De Limpeza, Asseio E Conservação, Nos Próprios Do Governo Do Distrito Federal, Com Fornecimento De Mão De Obra, Materiais E Equipamentos.</t>
  </si>
  <si>
    <t>INDICADOR 01 - ATRASO NO PAGAMENTO DE SALÁRIOS E OUTROS BENEFÍCIOS</t>
  </si>
  <si>
    <t xml:space="preserve">A Contratada cumpriu com as datas, previstas na legislação vigente, de pagamento de salários e outros benefícios aos seus colaboradores ?                        </t>
  </si>
  <si>
    <t>INDICADOR 02 – FALTA NA DISPONIBILIZAÇÃO DE MATERIAIS DE HIGIENE (PAPEL, HIGIÊNICO, PAPEL TOALHA E SABONETE LÍQUIDO)</t>
  </si>
  <si>
    <t xml:space="preserve">A Contratada disponibilizou os materiais de higiene (papel higiênico, papel toalha e sabonete líquido)?                   </t>
  </si>
  <si>
    <t>MÓDULO A - UTILIZAÇÃO DE EQUIPAMENTOS E MATERIAIS OBRIGATÓRIOS</t>
  </si>
  <si>
    <t>MÓDULO B - LIMPEZA DE BANHEIROS</t>
  </si>
  <si>
    <t>MÓDULO C - ÁREA INTERNA E ÁREA EXTERNA</t>
  </si>
  <si>
    <t>INDICADOR 03 – QUALIDADE DOS SERVIÇOS PRESTADOS (MÓDULOS A, B E C)</t>
  </si>
  <si>
    <t>%</t>
  </si>
  <si>
    <t>PERCENTUAL DOS
MÓDULOS A+B+C</t>
  </si>
  <si>
    <t>Vidros/Espelhos</t>
  </si>
  <si>
    <t>PONTUAÇÃO OBTIDA</t>
  </si>
  <si>
    <t>Percentual Total de
Desconto da Glosa</t>
  </si>
  <si>
    <t xml:space="preserve"> A unidade consegue contactar o encarregado da empresa sempre que necessário?             </t>
  </si>
  <si>
    <t>Executor</t>
  </si>
  <si>
    <t>E-mail</t>
  </si>
  <si>
    <t>Telefone</t>
  </si>
  <si>
    <t>Data</t>
  </si>
  <si>
    <t>Página</t>
  </si>
  <si>
    <t>DODF nº</t>
  </si>
  <si>
    <t>Observações</t>
  </si>
  <si>
    <t>RESPONSÁVEL PELAS INFORMAÇÕES</t>
  </si>
  <si>
    <t>Secretaria Adjunta de Gestão Administrativa - SAGA
Subsecretaria de Gestão de Contratos Corporativos - SUCORP
Coordenação de Acompanhamento de Contratos Corporativos - COACC</t>
  </si>
  <si>
    <t>Itens Módulo A</t>
  </si>
  <si>
    <t>Itens Módulo B</t>
  </si>
  <si>
    <t>Itens Módulo C</t>
  </si>
  <si>
    <t>NÃO EXISTE</t>
  </si>
  <si>
    <t>Selecione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</si>
  <si>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</si>
  <si>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</si>
  <si>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</si>
  <si>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</si>
  <si>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</si>
  <si>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</si>
  <si>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</si>
  <si>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</si>
  <si>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</si>
  <si>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</si>
  <si>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</si>
  <si>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</si>
  <si>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</si>
  <si>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</t>
  </si>
  <si>
    <t xml:space="preserve">Ano </t>
  </si>
  <si>
    <t>Período de referência da execução</t>
  </si>
  <si>
    <t>Órgão</t>
  </si>
  <si>
    <t xml:space="preserve">Localidade de execução: </t>
  </si>
  <si>
    <t>Percentual Módulo C</t>
  </si>
  <si>
    <t>SCIA/Estrutural</t>
  </si>
  <si>
    <t>ArPDF</t>
  </si>
  <si>
    <t>Arquivo Público do DF</t>
  </si>
  <si>
    <t>DPDF</t>
  </si>
  <si>
    <t>Atendimento Jurídico ao Cidadão</t>
  </si>
  <si>
    <t>Brazlândia</t>
  </si>
  <si>
    <t>Ceilândia</t>
  </si>
  <si>
    <t>Defesa da Mulher</t>
  </si>
  <si>
    <t>Depósito Gama</t>
  </si>
  <si>
    <t>Família</t>
  </si>
  <si>
    <t>Guará</t>
  </si>
  <si>
    <t>Núcleo Plantão</t>
  </si>
  <si>
    <t>Paranoá</t>
  </si>
  <si>
    <t>Planaltina</t>
  </si>
  <si>
    <t>Samambaia</t>
  </si>
  <si>
    <t>Santa Maria</t>
  </si>
  <si>
    <t>Brasília</t>
  </si>
  <si>
    <t>Sede Administrativa</t>
  </si>
  <si>
    <t>Sobradinho</t>
  </si>
  <si>
    <t>Taguatinga</t>
  </si>
  <si>
    <t>IPREV</t>
  </si>
  <si>
    <t>Sede</t>
  </si>
  <si>
    <t>PREVICOM</t>
  </si>
  <si>
    <t>PROCON</t>
  </si>
  <si>
    <t>Secriança</t>
  </si>
  <si>
    <t>ALMOXARIFADO</t>
  </si>
  <si>
    <t>Centro de Juventude</t>
  </si>
  <si>
    <t>Centro Integrado 18 de Maio</t>
  </si>
  <si>
    <t>Conselho Tutelar Brasília II</t>
  </si>
  <si>
    <t>Conselho Tutelar Ceilândia II</t>
  </si>
  <si>
    <t>Conselho Tutelar Ceilândia IV</t>
  </si>
  <si>
    <t>Conselho Tutelar de Brasília I</t>
  </si>
  <si>
    <t>Conselho Tutelar do Cruzeiro</t>
  </si>
  <si>
    <t>Conselho Tutelar Estrutural</t>
  </si>
  <si>
    <t>Conselho Tutelar Guará</t>
  </si>
  <si>
    <t>Conselho Tutelar Itapoã</t>
  </si>
  <si>
    <t>Conselho Tutelar Lago Norte</t>
  </si>
  <si>
    <t>Conselho Tutelar Núcleo Bandeirante</t>
  </si>
  <si>
    <t>Conselho Tutelar Paranoá</t>
  </si>
  <si>
    <t>Conselho Tutelar Park Way</t>
  </si>
  <si>
    <t>Conselho Tutelar Planaltina</t>
  </si>
  <si>
    <t>Conselho Tutelar Planaltina II</t>
  </si>
  <si>
    <t>Conselho Tutelar Recanto das Emas</t>
  </si>
  <si>
    <t>Conselho Tutelar Riacho Fundo II</t>
  </si>
  <si>
    <t>Conselho Tutelar Santa Maria I</t>
  </si>
  <si>
    <t>Conselho Tutelar São Sebastião</t>
  </si>
  <si>
    <t>Conselho Tutelar Sobradinho I</t>
  </si>
  <si>
    <t>Conselho Tutelar Sobradinho II</t>
  </si>
  <si>
    <t>Conselho Tutelar Taguatinga II</t>
  </si>
  <si>
    <t>Conselho Tutelar Varjão</t>
  </si>
  <si>
    <t>Conselho Tutelar Vicente Pires</t>
  </si>
  <si>
    <t>UAMA Gama</t>
  </si>
  <si>
    <t>UAMA Paranoá</t>
  </si>
  <si>
    <t>UAMA Planaltina</t>
  </si>
  <si>
    <t>UAMA Plano Piloto</t>
  </si>
  <si>
    <t>UAMA Recanto das Emas</t>
  </si>
  <si>
    <t>UAMA São Sebastião</t>
  </si>
  <si>
    <t>UAMA Sobradinho</t>
  </si>
  <si>
    <t>UAMA Taguatinga</t>
  </si>
  <si>
    <t>UNIDADE DE INTERNAÇÃO - PLANALTINA (UIP)</t>
  </si>
  <si>
    <t>UNIDADE DE INTERNAÇÃO – RECANTO DAS EMAS (UNIRE)</t>
  </si>
  <si>
    <t>UNIDADE DE INTERNAÇÃO - SANTA MARIA (UISM)</t>
  </si>
  <si>
    <t>UNIDADE DE INTERNAÇÃO - SÃO SEBASTIÃO (UISS)</t>
  </si>
  <si>
    <t>Unidade de Internação Provisória São Sebastião (UIPSS)</t>
  </si>
  <si>
    <t>UNIDADE DE SEMILIBERDADE - GAMA</t>
  </si>
  <si>
    <t>UNIDADE DE SEMILIBERDADE - RECANTO DAS EMAS</t>
  </si>
  <si>
    <t>UNIDADE DE SEMILIBERDADE - TAGUATINGA I</t>
  </si>
  <si>
    <t>UNIDADE DE SEMILIBERDADE - TAGUATINGA II</t>
  </si>
  <si>
    <t>Unidade de Semiliberdade de Santa Maria</t>
  </si>
  <si>
    <t>SEDES</t>
  </si>
  <si>
    <t>Ag. Trabalhador Brazlândia</t>
  </si>
  <si>
    <t>Ag. Trabalhador Ceilândia</t>
  </si>
  <si>
    <t>Ag. Trabalhador Estrutural</t>
  </si>
  <si>
    <t>Ag. Trabalhador Guará</t>
  </si>
  <si>
    <t>Ag. Trabalhador Itapoã</t>
  </si>
  <si>
    <t>Ag. Trabalhador Planaltina</t>
  </si>
  <si>
    <t>Ag. Trabalhador Plano Piloto</t>
  </si>
  <si>
    <t>Ag. Trabalhador Recanto das Emas</t>
  </si>
  <si>
    <t>Sedes</t>
  </si>
  <si>
    <t>Ag. Trabalhador Samambaia</t>
  </si>
  <si>
    <t>Ag. Trabalhador São Sebastião</t>
  </si>
  <si>
    <t>Ag. Trabalhador Sobradinho</t>
  </si>
  <si>
    <t>Ag. Trabalhador Taguatinga</t>
  </si>
  <si>
    <t>PROMODF</t>
  </si>
  <si>
    <t>Sec. Adjunta Trabalho -Sede</t>
  </si>
  <si>
    <t>UAMA Ceilândia I e II</t>
  </si>
  <si>
    <t>UNAC Guará</t>
  </si>
  <si>
    <t>SEFP</t>
  </si>
  <si>
    <t>Central de Monitoramento</t>
  </si>
  <si>
    <t>SEJUS</t>
  </si>
  <si>
    <t>Na Hora Ceilândia</t>
  </si>
  <si>
    <t>Na Hora Gama</t>
  </si>
  <si>
    <t>Na Hora Riacho Fundo - Empresarial</t>
  </si>
  <si>
    <t>Na Hora Rodoviária PP</t>
  </si>
  <si>
    <t>Na Hora Sobradinho</t>
  </si>
  <si>
    <t>Núcleo do Pró Vítima Planaltina</t>
  </si>
  <si>
    <t>Pró Vítima 114 Sul</t>
  </si>
  <si>
    <t>Pró Vítima Ceilândia</t>
  </si>
  <si>
    <t>Pró Vítima Guará</t>
  </si>
  <si>
    <t>Pró Vítima Paranoá</t>
  </si>
  <si>
    <t>SEL</t>
  </si>
  <si>
    <t>Centro Olímpico e Paralímpico de Brazlândia</t>
  </si>
  <si>
    <t>Centro Olímpico e Paralímpico de São Sebastião</t>
  </si>
  <si>
    <t xml:space="preserve">SEL </t>
  </si>
  <si>
    <t>Centro Olímpico e Paralímpico de Sobradinho</t>
  </si>
  <si>
    <t>SETUL</t>
  </si>
  <si>
    <t>Centro Olímpico e Paralímpico de Santa Maria</t>
  </si>
  <si>
    <t>SINESP</t>
  </si>
  <si>
    <t>SLU</t>
  </si>
  <si>
    <t>SSP</t>
  </si>
  <si>
    <t>Gerência de Transporte e Manutenção de Veículos</t>
  </si>
  <si>
    <t>Na Hora Taguatinga</t>
  </si>
  <si>
    <t>AdmRegional</t>
  </si>
  <si>
    <t>Teste de inclusão</t>
  </si>
  <si>
    <t>Selecione a qualidade da limpeza dos banheiros.</t>
  </si>
  <si>
    <t>Selecione a qualidade dos EPI, equipamentos, uniformes e produtos de limpeza.</t>
  </si>
  <si>
    <t>Selecione a qualidade dos itens avaliados. Deve-se preencher todos os campos conforme informação na seleção da célula.</t>
  </si>
  <si>
    <t>Avaliação</t>
  </si>
  <si>
    <t>Data de Preenchimento</t>
  </si>
  <si>
    <t>39223/2019 Lote 3</t>
  </si>
  <si>
    <t>Real JG Serviços Gerais EIRELI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</si>
</sst>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#,##0_ ;\-#,##0\ "/>
    <numFmt numFmtId="166" formatCode="[$-F400]h:mm:ss\ AM/PM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1"/>
      <color theme="0"/>
      <name val="Cambria"/>
      <family val="1"/>
    </font>
    <font>
      <b/>
      <sz val="12"/>
      <color theme="0"/>
      <name val="Cambria"/>
      <family val="1"/>
    </font>
    <font>
      <b/>
      <sz val="14"/>
      <name val="Cambria"/>
      <family val="1"/>
    </font>
    <font>
      <b/>
      <sz val="11"/>
      <color rgb="FFFF0000"/>
      <name val="Cambria"/>
      <family val="1"/>
    </font>
    <font>
      <sz val="13.5"/>
      <color rgb="FF000000"/>
      <name val="Cambria"/>
      <family val="1"/>
    </font>
    <font>
      <b/>
      <sz val="12"/>
      <color rgb="FF00000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3.5"/>
      <name val="Cambria"/>
      <family val="1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mbria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</cellStyleXfs>
  <cellXfs count="323">
    <xf numFmtId="0" fontId="0" fillId="0" borderId="0" xfId="0"/>
    <xf numFmtId="0" fontId="2" fillId="0" borderId="0" xfId="0" applyFont="1" applyProtection="1">
      <protection/>
    </xf>
    <xf numFmtId="4" fontId="2" fillId="0" borderId="0" xfId="0" applyNumberFormat="1" applyFont="1" applyProtection="1">
      <protection/>
    </xf>
    <xf numFmtId="0" fontId="2" fillId="0" borderId="1" xfId="0" applyFont="1" applyBorder="1" applyProtection="1">
      <protection/>
    </xf>
    <xf numFmtId="0" fontId="2" fillId="0" borderId="2" xfId="0" applyFont="1" applyBorder="1" applyProtection="1">
      <protection/>
    </xf>
    <xf numFmtId="4" fontId="2" fillId="0" borderId="2" xfId="0" applyNumberFormat="1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4" xfId="0" applyFont="1" applyBorder="1" applyProtection="1">
      <protection/>
    </xf>
    <xf numFmtId="0" fontId="2" fillId="0" borderId="5" xfId="0" applyFont="1" applyBorder="1" applyProtection="1">
      <protection/>
    </xf>
    <xf numFmtId="0" fontId="2" fillId="0" borderId="0" xfId="0" applyFont="1" applyBorder="1" applyProtection="1">
      <protection/>
    </xf>
    <xf numFmtId="4" fontId="2" fillId="0" borderId="0" xfId="0" applyNumberFormat="1" applyFont="1" applyBorder="1" applyProtection="1">
      <protection/>
    </xf>
    <xf numFmtId="0" fontId="4" fillId="0" borderId="0" xfId="0" applyFont="1" applyBorder="1" applyAlignment="1" applyProtection="1">
      <alignment horizontal="center"/>
      <protection/>
    </xf>
    <xf numFmtId="9" fontId="4" fillId="0" borderId="0" xfId="20" applyFont="1" applyBorder="1" applyAlignment="1" applyProtection="1">
      <alignment horizontal="center" vertical="center"/>
      <protection/>
    </xf>
    <xf numFmtId="0" fontId="2" fillId="0" borderId="0" xfId="0" applyFont="1" applyFill="1" applyBorder="1" applyProtection="1">
      <protection/>
    </xf>
    <xf numFmtId="0" fontId="2" fillId="0" borderId="4" xfId="0" applyFont="1" applyFill="1" applyBorder="1" applyProtection="1"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5" xfId="0" applyFont="1" applyFill="1" applyBorder="1" applyProtection="1"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6" xfId="0" applyFont="1" applyBorder="1" applyProtection="1">
      <protection/>
    </xf>
    <xf numFmtId="4" fontId="2" fillId="0" borderId="7" xfId="0" applyNumberFormat="1" applyFont="1" applyBorder="1" applyProtection="1">
      <protection/>
    </xf>
    <xf numFmtId="0" fontId="2" fillId="0" borderId="7" xfId="0" applyFont="1" applyBorder="1" applyProtection="1">
      <protection/>
    </xf>
    <xf numFmtId="0" fontId="2" fillId="0" borderId="8" xfId="0" applyFont="1" applyBorder="1" applyProtection="1"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vertical="center"/>
      <protection/>
    </xf>
    <xf numFmtId="9" fontId="2" fillId="0" borderId="0" xfId="0" applyNumberFormat="1" applyFont="1" applyBorder="1" applyAlignment="1" applyProtection="1">
      <alignment/>
      <protection/>
    </xf>
    <xf numFmtId="9" fontId="4" fillId="0" borderId="0" xfId="2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3" fillId="0" borderId="0" xfId="0" applyFont="1" applyBorder="1" applyProtection="1"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7" fillId="0" borderId="0" xfId="21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Font="1" applyFill="1" applyBorder="1"/>
    <xf numFmtId="0" fontId="1" fillId="0" borderId="0" xfId="22" applyFont="1" applyFill="1" applyBorder="1" applyAlignment="1">
      <alignment horizontal="left"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Protection="1"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vertical="center" wrapText="1"/>
      <protection/>
    </xf>
    <xf numFmtId="0" fontId="21" fillId="0" borderId="0" xfId="0" applyFont="1" applyProtection="1">
      <protection/>
    </xf>
    <xf numFmtId="0" fontId="3" fillId="4" borderId="9" xfId="0" applyFont="1" applyFill="1" applyBorder="1" applyAlignment="1" applyProtection="1">
      <alignment vertical="center"/>
      <protection/>
    </xf>
    <xf numFmtId="0" fontId="3" fillId="4" borderId="9" xfId="0" applyNumberFormat="1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0" fontId="3" fillId="4" borderId="0" xfId="0" applyNumberFormat="1" applyFont="1" applyFill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165" fontId="4" fillId="3" borderId="9" xfId="2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Border="1" applyProtection="1">
      <protection/>
    </xf>
    <xf numFmtId="22" fontId="2" fillId="0" borderId="0" xfId="0" applyNumberFormat="1" applyFont="1" applyBorder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horizontal="left" vertical="center" indent="1"/>
      <protection locked="0"/>
    </xf>
    <xf numFmtId="0" fontId="2" fillId="4" borderId="13" xfId="0" applyFont="1" applyFill="1" applyBorder="1" applyAlignment="1" applyProtection="1">
      <alignment horizontal="left" vertical="center" indent="1"/>
      <protection locked="0"/>
    </xf>
    <xf numFmtId="0" fontId="2" fillId="4" borderId="11" xfId="0" applyFont="1" applyFill="1" applyBorder="1" applyAlignment="1" applyProtection="1">
      <alignment horizontal="left" vertical="center" inden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/>
      <protection/>
    </xf>
    <xf numFmtId="0" fontId="2" fillId="5" borderId="15" xfId="0" applyFont="1" applyFill="1" applyBorder="1" applyAlignment="1" applyProtection="1">
      <alignment horizontal="center"/>
      <protection/>
    </xf>
    <xf numFmtId="0" fontId="2" fillId="6" borderId="14" xfId="0" applyFont="1" applyFill="1" applyBorder="1" applyAlignment="1" applyProtection="1">
      <alignment horizontal="center"/>
      <protection/>
    </xf>
    <xf numFmtId="0" fontId="2" fillId="6" borderId="15" xfId="0" applyFont="1" applyFill="1" applyBorder="1" applyAlignment="1" applyProtection="1">
      <alignment horizontal="center"/>
      <protection/>
    </xf>
    <xf numFmtId="0" fontId="2" fillId="7" borderId="14" xfId="0" applyFont="1" applyFill="1" applyBorder="1" applyAlignment="1" applyProtection="1">
      <alignment horizontal="center"/>
      <protection/>
    </xf>
    <xf numFmtId="0" fontId="2" fillId="7" borderId="15" xfId="0" applyFont="1" applyFill="1" applyBorder="1" applyAlignment="1" applyProtection="1">
      <alignment horizontal="center"/>
      <protection/>
    </xf>
    <xf numFmtId="0" fontId="2" fillId="5" borderId="12" xfId="0" applyFont="1" applyFill="1" applyBorder="1" applyAlignment="1" applyProtection="1">
      <alignment horizontal="center"/>
      <protection/>
    </xf>
    <xf numFmtId="0" fontId="2" fillId="5" borderId="3" xfId="0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center"/>
      <protection/>
    </xf>
    <xf numFmtId="0" fontId="2" fillId="7" borderId="3" xfId="0" applyFont="1" applyFill="1" applyBorder="1" applyAlignment="1" applyProtection="1">
      <alignment horizontal="center"/>
      <protection/>
    </xf>
    <xf numFmtId="9" fontId="3" fillId="6" borderId="16" xfId="0" applyNumberFormat="1" applyFont="1" applyFill="1" applyBorder="1" applyAlignment="1" applyProtection="1">
      <alignment horizontal="center"/>
      <protection/>
    </xf>
    <xf numFmtId="9" fontId="3" fillId="8" borderId="16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 vertical="top" wrapText="1"/>
      <protection/>
    </xf>
    <xf numFmtId="0" fontId="4" fillId="0" borderId="2" xfId="0" applyFont="1" applyBorder="1" applyAlignment="1" applyProtection="1">
      <alignment horizontal="left" vertical="top" wrapText="1"/>
      <protection/>
    </xf>
    <xf numFmtId="0" fontId="4" fillId="0" borderId="3" xfId="0" applyFont="1" applyBorder="1" applyAlignment="1" applyProtection="1">
      <alignment horizontal="left" vertical="top" wrapText="1"/>
      <protection/>
    </xf>
    <xf numFmtId="0" fontId="4" fillId="0" borderId="6" xfId="0" applyFont="1" applyBorder="1" applyAlignment="1" applyProtection="1">
      <alignment horizontal="left" vertical="top" wrapText="1"/>
      <protection/>
    </xf>
    <xf numFmtId="0" fontId="4" fillId="0" borderId="7" xfId="0" applyFont="1" applyBorder="1" applyAlignment="1" applyProtection="1">
      <alignment horizontal="left" vertical="top" wrapText="1"/>
      <protection/>
    </xf>
    <xf numFmtId="0" fontId="4" fillId="0" borderId="8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left" vertical="center" indent="1"/>
      <protection locked="0"/>
    </xf>
    <xf numFmtId="0" fontId="2" fillId="4" borderId="8" xfId="0" applyFont="1" applyFill="1" applyBorder="1" applyAlignment="1" applyProtection="1">
      <alignment horizontal="left" vertical="center" indent="1"/>
      <protection locked="0"/>
    </xf>
    <xf numFmtId="0" fontId="2" fillId="4" borderId="12" xfId="0" applyNumberFormat="1" applyFont="1" applyFill="1" applyBorder="1" applyAlignment="1" applyProtection="1">
      <alignment horizontal="left" vertical="center" indent="1"/>
      <protection locked="0"/>
    </xf>
    <xf numFmtId="0" fontId="2" fillId="4" borderId="11" xfId="0" applyNumberFormat="1" applyFont="1" applyFill="1" applyBorder="1" applyAlignment="1" applyProtection="1">
      <alignment horizontal="left" vertical="center" indent="1"/>
      <protection locked="0"/>
    </xf>
    <xf numFmtId="9" fontId="3" fillId="7" borderId="16" xfId="0" applyNumberFormat="1" applyFont="1" applyFill="1" applyBorder="1" applyAlignment="1" applyProtection="1">
      <alignment horizontal="center"/>
      <protection/>
    </xf>
    <xf numFmtId="9" fontId="3" fillId="2" borderId="16" xfId="0" applyNumberFormat="1" applyFont="1" applyFill="1" applyBorder="1" applyAlignment="1" applyProtection="1">
      <alignment horizontal="center"/>
      <protection/>
    </xf>
    <xf numFmtId="0" fontId="3" fillId="6" borderId="17" xfId="0" applyFont="1" applyFill="1" applyBorder="1" applyAlignment="1" applyProtection="1">
      <alignment horizontal="center"/>
      <protection/>
    </xf>
    <xf numFmtId="0" fontId="3" fillId="6" borderId="16" xfId="0" applyFont="1" applyFill="1" applyBorder="1" applyAlignment="1" applyProtection="1">
      <alignment horizontal="center"/>
      <protection/>
    </xf>
    <xf numFmtId="0" fontId="4" fillId="3" borderId="12" xfId="20" applyNumberFormat="1" applyFont="1" applyFill="1" applyBorder="1" applyAlignment="1" applyProtection="1">
      <alignment horizontal="center" vertical="center"/>
      <protection/>
    </xf>
    <xf numFmtId="0" fontId="4" fillId="3" borderId="11" xfId="2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3" fillId="0" borderId="3" xfId="0" applyFont="1" applyBorder="1" applyAlignment="1" applyProtection="1">
      <alignment horizontal="left" vertical="top" wrapText="1"/>
      <protection/>
    </xf>
    <xf numFmtId="0" fontId="3" fillId="0" borderId="6" xfId="0" applyFont="1" applyBorder="1" applyAlignment="1" applyProtection="1">
      <alignment horizontal="left" vertical="top" wrapText="1"/>
      <protection/>
    </xf>
    <xf numFmtId="0" fontId="3" fillId="0" borderId="7" xfId="0" applyFont="1" applyBorder="1" applyAlignment="1" applyProtection="1">
      <alignment horizontal="left" vertical="top" wrapText="1"/>
      <protection/>
    </xf>
    <xf numFmtId="0" fontId="3" fillId="0" borderId="8" xfId="0" applyFont="1" applyBorder="1" applyAlignment="1" applyProtection="1">
      <alignment horizontal="left" vertical="top" wrapText="1"/>
      <protection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5" fillId="9" borderId="17" xfId="0" applyFont="1" applyFill="1" applyBorder="1" applyAlignment="1" applyProtection="1">
      <alignment horizontal="center" vertical="center"/>
      <protection/>
    </xf>
    <xf numFmtId="0" fontId="5" fillId="9" borderId="16" xfId="0" applyFont="1" applyFill="1" applyBorder="1" applyAlignment="1" applyProtection="1">
      <alignment horizontal="center" vertical="center"/>
      <protection/>
    </xf>
    <xf numFmtId="0" fontId="5" fillId="9" borderId="18" xfId="0" applyFont="1" applyFill="1" applyBorder="1" applyAlignment="1" applyProtection="1">
      <alignment horizontal="center" vertical="center"/>
      <protection/>
    </xf>
    <xf numFmtId="0" fontId="5" fillId="9" borderId="19" xfId="0" applyFont="1" applyFill="1" applyBorder="1" applyAlignment="1" applyProtection="1">
      <alignment horizontal="center" vertical="center"/>
      <protection/>
    </xf>
    <xf numFmtId="0" fontId="5" fillId="9" borderId="20" xfId="0" applyFont="1" applyFill="1" applyBorder="1" applyAlignment="1" applyProtection="1">
      <alignment horizontal="center" vertical="center"/>
      <protection/>
    </xf>
    <xf numFmtId="0" fontId="5" fillId="9" borderId="21" xfId="0" applyFont="1" applyFill="1" applyBorder="1" applyAlignment="1" applyProtection="1">
      <alignment horizontal="center" vertical="center"/>
      <protection/>
    </xf>
    <xf numFmtId="0" fontId="2" fillId="5" borderId="10" xfId="0" applyFont="1" applyFill="1" applyBorder="1" applyAlignment="1" applyProtection="1">
      <alignment horizontal="center"/>
      <protection/>
    </xf>
    <xf numFmtId="0" fontId="2" fillId="5" borderId="22" xfId="0" applyFont="1" applyFill="1" applyBorder="1" applyAlignment="1" applyProtection="1">
      <alignment horizontal="center"/>
      <protection/>
    </xf>
    <xf numFmtId="0" fontId="2" fillId="6" borderId="10" xfId="0" applyFont="1" applyFill="1" applyBorder="1" applyAlignment="1" applyProtection="1">
      <alignment horizontal="center"/>
      <protection/>
    </xf>
    <xf numFmtId="0" fontId="2" fillId="6" borderId="22" xfId="0" applyFont="1" applyFill="1" applyBorder="1" applyAlignment="1" applyProtection="1">
      <alignment horizontal="center"/>
      <protection/>
    </xf>
    <xf numFmtId="0" fontId="2" fillId="7" borderId="10" xfId="0" applyFont="1" applyFill="1" applyBorder="1" applyAlignment="1" applyProtection="1">
      <alignment horizontal="center"/>
      <protection/>
    </xf>
    <xf numFmtId="0" fontId="2" fillId="7" borderId="22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7" borderId="16" xfId="0" applyFont="1" applyFill="1" applyBorder="1" applyAlignment="1" applyProtection="1">
      <alignment horizontal="center" vertical="center"/>
      <protection/>
    </xf>
    <xf numFmtId="0" fontId="4" fillId="7" borderId="18" xfId="0" applyFont="1" applyFill="1" applyBorder="1" applyAlignment="1" applyProtection="1">
      <alignment horizontal="center" vertical="center"/>
      <protection/>
    </xf>
    <xf numFmtId="0" fontId="4" fillId="7" borderId="23" xfId="0" applyFont="1" applyFill="1" applyBorder="1" applyAlignment="1" applyProtection="1">
      <alignment horizontal="center" vertical="center"/>
      <protection/>
    </xf>
    <xf numFmtId="0" fontId="4" fillId="7" borderId="24" xfId="0" applyFont="1" applyFill="1" applyBorder="1" applyAlignment="1" applyProtection="1">
      <alignment horizontal="center" vertical="center"/>
      <protection/>
    </xf>
    <xf numFmtId="0" fontId="4" fillId="7" borderId="25" xfId="0" applyFont="1" applyFill="1" applyBorder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left" vertical="center" indent="1"/>
      <protection/>
    </xf>
    <xf numFmtId="0" fontId="10" fillId="0" borderId="11" xfId="0" applyFont="1" applyBorder="1" applyAlignment="1" applyProtection="1">
      <alignment horizontal="left" vertical="center" indent="1"/>
      <protection/>
    </xf>
    <xf numFmtId="0" fontId="3" fillId="8" borderId="12" xfId="0" applyFont="1" applyFill="1" applyBorder="1" applyAlignment="1" applyProtection="1">
      <alignment horizontal="center" vertical="center"/>
      <protection/>
    </xf>
    <xf numFmtId="0" fontId="3" fillId="8" borderId="13" xfId="0" applyFont="1" applyFill="1" applyBorder="1" applyAlignment="1" applyProtection="1">
      <alignment horizontal="center" vertical="center"/>
      <protection/>
    </xf>
    <xf numFmtId="0" fontId="3" fillId="8" borderId="11" xfId="0" applyFont="1" applyFill="1" applyBorder="1" applyAlignment="1" applyProtection="1">
      <alignment horizontal="center" vertical="center"/>
      <protection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8" borderId="2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6" xfId="0" applyFont="1" applyFill="1" applyBorder="1" applyAlignment="1" applyProtection="1">
      <alignment horizontal="center" vertical="center" wrapText="1"/>
      <protection/>
    </xf>
    <xf numFmtId="0" fontId="3" fillId="8" borderId="7" xfId="0" applyFont="1" applyFill="1" applyBorder="1" applyAlignment="1" applyProtection="1">
      <alignment horizontal="center" vertical="center" wrapText="1"/>
      <protection/>
    </xf>
    <xf numFmtId="0" fontId="3" fillId="8" borderId="8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indent="1"/>
      <protection/>
    </xf>
    <xf numFmtId="0" fontId="4" fillId="0" borderId="3" xfId="0" applyFont="1" applyBorder="1" applyAlignment="1" applyProtection="1">
      <alignment horizontal="left" vertical="center" inden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top" wrapText="1"/>
      <protection/>
    </xf>
    <xf numFmtId="0" fontId="11" fillId="0" borderId="2" xfId="0" applyFont="1" applyFill="1" applyBorder="1" applyAlignment="1" applyProtection="1">
      <alignment horizontal="center" vertical="top" wrapText="1"/>
      <protection/>
    </xf>
    <xf numFmtId="0" fontId="11" fillId="0" borderId="3" xfId="0" applyFont="1" applyFill="1" applyBorder="1" applyAlignment="1" applyProtection="1">
      <alignment horizontal="center" vertical="top" wrapText="1"/>
      <protection/>
    </xf>
    <xf numFmtId="0" fontId="11" fillId="0" borderId="4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1" fillId="0" borderId="5" xfId="0" applyFont="1" applyFill="1" applyBorder="1" applyAlignment="1" applyProtection="1">
      <alignment horizontal="center" vertical="top" wrapText="1"/>
      <protection/>
    </xf>
    <xf numFmtId="0" fontId="11" fillId="0" borderId="6" xfId="0" applyFont="1" applyFill="1" applyBorder="1" applyAlignment="1" applyProtection="1">
      <alignment horizontal="center" vertical="top" wrapText="1"/>
      <protection/>
    </xf>
    <xf numFmtId="0" fontId="11" fillId="0" borderId="7" xfId="0" applyFont="1" applyFill="1" applyBorder="1" applyAlignment="1" applyProtection="1">
      <alignment horizontal="center" vertical="top" wrapText="1"/>
      <protection/>
    </xf>
    <xf numFmtId="0" fontId="11" fillId="0" borderId="8" xfId="0" applyFont="1" applyFill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horizontal="left" vertical="center" wrapText="1" indent="1"/>
      <protection/>
    </xf>
    <xf numFmtId="0" fontId="4" fillId="0" borderId="2" xfId="0" applyFont="1" applyBorder="1" applyAlignment="1" applyProtection="1">
      <alignment horizontal="left" vertical="center" wrapText="1" indent="1"/>
      <protection/>
    </xf>
    <xf numFmtId="0" fontId="4" fillId="0" borderId="4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6" xfId="0" applyFont="1" applyBorder="1" applyAlignment="1" applyProtection="1">
      <alignment horizontal="left" vertical="center" wrapText="1" indent="1"/>
      <protection/>
    </xf>
    <xf numFmtId="0" fontId="4" fillId="0" borderId="7" xfId="0" applyFont="1" applyBorder="1" applyAlignment="1" applyProtection="1">
      <alignment horizontal="left" vertical="center" wrapText="1" indent="1"/>
      <protection/>
    </xf>
    <xf numFmtId="0" fontId="13" fillId="3" borderId="8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164" fontId="4" fillId="0" borderId="12" xfId="21" applyNumberFormat="1" applyFont="1" applyFill="1" applyBorder="1" applyAlignment="1" applyProtection="1">
      <alignment horizontal="center" vertical="center"/>
      <protection locked="0"/>
    </xf>
    <xf numFmtId="164" fontId="4" fillId="0" borderId="11" xfId="21" applyNumberFormat="1" applyFont="1" applyFill="1" applyBorder="1" applyAlignment="1" applyProtection="1">
      <alignment horizontal="center" vertical="center"/>
      <protection locked="0"/>
    </xf>
    <xf numFmtId="43" fontId="4" fillId="0" borderId="12" xfId="21" applyFont="1" applyFill="1" applyBorder="1" applyAlignment="1" applyProtection="1">
      <alignment horizontal="center" vertical="center"/>
      <protection locked="0"/>
    </xf>
    <xf numFmtId="43" fontId="4" fillId="0" borderId="13" xfId="21" applyFont="1" applyFill="1" applyBorder="1" applyAlignment="1" applyProtection="1">
      <alignment horizontal="center" vertical="center"/>
      <protection locked="0"/>
    </xf>
    <xf numFmtId="43" fontId="4" fillId="0" borderId="11" xfId="2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9" fontId="3" fillId="10" borderId="33" xfId="0" applyNumberFormat="1" applyFont="1" applyFill="1" applyBorder="1" applyAlignment="1" applyProtection="1">
      <alignment horizontal="center"/>
      <protection/>
    </xf>
    <xf numFmtId="0" fontId="3" fillId="10" borderId="34" xfId="0" applyFont="1" applyFill="1" applyBorder="1" applyAlignment="1" applyProtection="1">
      <alignment horizontal="center"/>
      <protection/>
    </xf>
    <xf numFmtId="0" fontId="3" fillId="10" borderId="33" xfId="0" applyFont="1" applyFill="1" applyBorder="1" applyAlignment="1" applyProtection="1">
      <alignment horizontal="center"/>
      <protection/>
    </xf>
    <xf numFmtId="9" fontId="3" fillId="11" borderId="16" xfId="0" applyNumberFormat="1" applyFont="1" applyFill="1" applyBorder="1" applyAlignment="1" applyProtection="1">
      <alignment horizontal="center"/>
      <protection/>
    </xf>
    <xf numFmtId="0" fontId="3" fillId="8" borderId="17" xfId="0" applyFont="1" applyFill="1" applyBorder="1" applyAlignment="1" applyProtection="1">
      <alignment horizontal="center"/>
      <protection/>
    </xf>
    <xf numFmtId="0" fontId="3" fillId="8" borderId="16" xfId="0" applyFont="1" applyFill="1" applyBorder="1" applyAlignment="1" applyProtection="1">
      <alignment horizontal="center"/>
      <protection/>
    </xf>
    <xf numFmtId="0" fontId="3" fillId="7" borderId="17" xfId="0" applyFont="1" applyFill="1" applyBorder="1" applyAlignment="1" applyProtection="1">
      <alignment horizontal="center"/>
      <protection/>
    </xf>
    <xf numFmtId="0" fontId="3" fillId="7" borderId="16" xfId="0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 horizontal="center"/>
      <protection/>
    </xf>
    <xf numFmtId="0" fontId="3" fillId="2" borderId="16" xfId="0" applyFont="1" applyFill="1" applyBorder="1" applyAlignment="1" applyProtection="1">
      <alignment horizontal="center"/>
      <protection/>
    </xf>
    <xf numFmtId="0" fontId="3" fillId="11" borderId="17" xfId="0" applyFont="1" applyFill="1" applyBorder="1" applyAlignment="1" applyProtection="1">
      <alignment horizontal="center"/>
      <protection/>
    </xf>
    <xf numFmtId="0" fontId="3" fillId="11" borderId="16" xfId="0" applyFont="1" applyFill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left" vertical="center" wrapText="1" indent="1"/>
      <protection/>
    </xf>
    <xf numFmtId="0" fontId="9" fillId="0" borderId="24" xfId="0" applyFont="1" applyBorder="1" applyAlignment="1" applyProtection="1">
      <alignment horizontal="left" vertical="center" wrapText="1" indent="1"/>
      <protection/>
    </xf>
    <xf numFmtId="0" fontId="9" fillId="0" borderId="26" xfId="0" applyFont="1" applyBorder="1" applyAlignment="1" applyProtection="1">
      <alignment horizontal="left" vertical="center" wrapText="1" indent="1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 wrapText="1" indent="1"/>
      <protection/>
    </xf>
    <xf numFmtId="0" fontId="9" fillId="0" borderId="16" xfId="0" applyFont="1" applyBorder="1" applyAlignment="1" applyProtection="1">
      <alignment horizontal="left" vertical="center" wrapText="1" inden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3" fillId="12" borderId="19" xfId="0" applyFont="1" applyFill="1" applyBorder="1" applyAlignment="1" applyProtection="1">
      <alignment horizontal="center"/>
      <protection/>
    </xf>
    <xf numFmtId="0" fontId="3" fillId="12" borderId="20" xfId="0" applyFont="1" applyFill="1" applyBorder="1" applyAlignment="1" applyProtection="1">
      <alignment horizontal="center"/>
      <protection/>
    </xf>
    <xf numFmtId="0" fontId="4" fillId="8" borderId="12" xfId="0" applyFont="1" applyFill="1" applyBorder="1" applyAlignment="1" applyProtection="1">
      <alignment horizontal="center"/>
      <protection/>
    </xf>
    <xf numFmtId="0" fontId="4" fillId="8" borderId="13" xfId="0" applyFont="1" applyFill="1" applyBorder="1" applyAlignment="1" applyProtection="1">
      <alignment horizontal="center"/>
      <protection/>
    </xf>
    <xf numFmtId="0" fontId="4" fillId="8" borderId="11" xfId="0" applyFont="1" applyFill="1" applyBorder="1" applyAlignment="1" applyProtection="1">
      <alignment horizontal="center"/>
      <protection/>
    </xf>
    <xf numFmtId="0" fontId="5" fillId="13" borderId="1" xfId="0" applyFont="1" applyFill="1" applyBorder="1" applyAlignment="1" applyProtection="1">
      <alignment horizontal="center" vertical="center" wrapText="1"/>
      <protection/>
    </xf>
    <xf numFmtId="0" fontId="5" fillId="13" borderId="2" xfId="0" applyFont="1" applyFill="1" applyBorder="1" applyAlignment="1" applyProtection="1">
      <alignment horizontal="center" vertical="center"/>
      <protection/>
    </xf>
    <xf numFmtId="9" fontId="3" fillId="12" borderId="20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22" fontId="3" fillId="0" borderId="12" xfId="0" applyNumberFormat="1" applyFont="1" applyBorder="1" applyAlignment="1" applyProtection="1">
      <alignment horizontal="center" vertical="center"/>
      <protection/>
    </xf>
    <xf numFmtId="22" fontId="3" fillId="0" borderId="13" xfId="0" applyNumberFormat="1" applyFont="1" applyBorder="1" applyAlignment="1" applyProtection="1">
      <alignment horizontal="center" vertical="center"/>
      <protection/>
    </xf>
    <xf numFmtId="22" fontId="3" fillId="0" borderId="11" xfId="0" applyNumberFormat="1" applyFont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6" borderId="1" xfId="21" applyNumberFormat="1" applyFont="1" applyFill="1" applyBorder="1" applyAlignment="1" applyProtection="1">
      <alignment horizontal="center" vertical="center"/>
      <protection/>
    </xf>
    <xf numFmtId="165" fontId="4" fillId="6" borderId="3" xfId="21" applyNumberFormat="1" applyFont="1" applyFill="1" applyBorder="1" applyAlignment="1" applyProtection="1">
      <alignment horizontal="center" vertical="center"/>
      <protection/>
    </xf>
    <xf numFmtId="165" fontId="4" fillId="6" borderId="6" xfId="21" applyNumberFormat="1" applyFont="1" applyFill="1" applyBorder="1" applyAlignment="1" applyProtection="1">
      <alignment horizontal="center" vertical="center"/>
      <protection/>
    </xf>
    <xf numFmtId="165" fontId="4" fillId="6" borderId="8" xfId="21" applyNumberFormat="1" applyFont="1" applyFill="1" applyBorder="1" applyAlignment="1" applyProtection="1">
      <alignment horizontal="center" vertical="center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0" fontId="4" fillId="6" borderId="6" xfId="0" applyFont="1" applyFill="1" applyBorder="1" applyAlignment="1" applyProtection="1">
      <alignment horizontal="center" vertical="center" wrapText="1"/>
      <protection/>
    </xf>
    <xf numFmtId="0" fontId="4" fillId="6" borderId="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wrapText="1" indent="1"/>
      <protection/>
    </xf>
    <xf numFmtId="0" fontId="9" fillId="0" borderId="16" xfId="0" applyFont="1" applyBorder="1" applyAlignment="1" applyProtection="1">
      <alignment horizontal="left" wrapText="1" indent="1"/>
      <protection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Vírgula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28575</xdr:rowOff>
    </xdr:from>
    <xdr:to>
      <xdr:col>4</xdr:col>
      <xdr:colOff>457200</xdr:colOff>
      <xdr:row>4</xdr:row>
      <xdr:rowOff>180975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7675"/>
          <a:ext cx="20383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47"/>
  <sheetViews>
    <sheetView showGridLines="0" tabSelected="1" workbookViewId="0" topLeftCell="A50">
      <selection activeCell="C105" sqref="C105:E105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7.7109375" style="2" customWidth="1"/>
    <col min="4" max="5" width="7.7109375" style="1" customWidth="1"/>
    <col min="6" max="6" width="15.421875" style="1" customWidth="1"/>
    <col min="7" max="12" width="7.7109375" style="1" customWidth="1"/>
    <col min="13" max="13" width="2.7109375" style="1" customWidth="1"/>
    <col min="14" max="14" width="9.140625" style="1" hidden="1" customWidth="1"/>
    <col min="15" max="15" width="0.13671875" style="1" hidden="1" customWidth="1"/>
    <col min="16" max="16" width="9.140625" style="1" hidden="1" customWidth="1"/>
    <col min="17" max="17" width="4.8515625" style="1" hidden="1" customWidth="1"/>
    <col min="18" max="18" width="20.8515625" style="1" hidden="1" customWidth="1"/>
    <col min="19" max="20" width="9.140625" style="1" hidden="1" customWidth="1"/>
    <col min="21" max="21" width="10.57421875" style="1" hidden="1" customWidth="1"/>
    <col min="22" max="32" width="9.140625" style="1" hidden="1" customWidth="1"/>
    <col min="33" max="35" width="9.140625" style="1" customWidth="1"/>
    <col min="36" max="36" width="24.28125" style="1" customWidth="1"/>
    <col min="37" max="16384" width="9.140625" style="1" customWidth="1"/>
  </cols>
  <sheetData>
    <row r="1" ht="18" customHeight="1" thickBot="1"/>
    <row r="2" spans="1:13" ht="15" thickBo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6"/>
    </row>
    <row r="3" spans="1:21" ht="15" customHeight="1">
      <c r="A3" s="7"/>
      <c r="B3" s="279"/>
      <c r="C3" s="280"/>
      <c r="D3" s="280"/>
      <c r="E3" s="281"/>
      <c r="F3" s="270" t="s">
        <v>59</v>
      </c>
      <c r="G3" s="271"/>
      <c r="H3" s="271"/>
      <c r="I3" s="271"/>
      <c r="J3" s="271"/>
      <c r="K3" s="271"/>
      <c r="L3" s="272"/>
      <c r="M3" s="8"/>
      <c r="T3" s="1" t="s">
        <v>78</v>
      </c>
      <c r="U3" s="1" t="s">
        <v>65</v>
      </c>
    </row>
    <row r="4" spans="1:21" ht="15">
      <c r="A4" s="7"/>
      <c r="B4" s="282"/>
      <c r="C4" s="283"/>
      <c r="D4" s="283"/>
      <c r="E4" s="284"/>
      <c r="F4" s="273"/>
      <c r="G4" s="274"/>
      <c r="H4" s="274"/>
      <c r="I4" s="274"/>
      <c r="J4" s="274"/>
      <c r="K4" s="274"/>
      <c r="L4" s="275"/>
      <c r="M4" s="8"/>
      <c r="T4" s="61">
        <v>2019</v>
      </c>
      <c r="U4" s="61" t="s">
        <v>66</v>
      </c>
    </row>
    <row r="5" spans="1:21" ht="15.75" thickBot="1">
      <c r="A5" s="7"/>
      <c r="B5" s="285"/>
      <c r="C5" s="286"/>
      <c r="D5" s="286"/>
      <c r="E5" s="287"/>
      <c r="F5" s="276"/>
      <c r="G5" s="277"/>
      <c r="H5" s="277"/>
      <c r="I5" s="277"/>
      <c r="J5" s="277"/>
      <c r="K5" s="277"/>
      <c r="L5" s="278"/>
      <c r="M5" s="8"/>
      <c r="T5" s="61">
        <v>2020</v>
      </c>
      <c r="U5" s="61" t="s">
        <v>67</v>
      </c>
    </row>
    <row r="6" spans="1:21" ht="15.75" thickBot="1">
      <c r="A6" s="7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8"/>
      <c r="T6" s="61">
        <v>2021</v>
      </c>
      <c r="U6" s="61" t="s">
        <v>68</v>
      </c>
    </row>
    <row r="7" spans="1:22" ht="20.25" customHeight="1" thickBot="1">
      <c r="A7" s="7"/>
      <c r="B7" s="187" t="s">
        <v>33</v>
      </c>
      <c r="C7" s="188"/>
      <c r="D7" s="200" t="s">
        <v>203</v>
      </c>
      <c r="E7" s="201"/>
      <c r="F7" s="201"/>
      <c r="G7" s="201"/>
      <c r="H7" s="201"/>
      <c r="I7" s="201"/>
      <c r="J7" s="201"/>
      <c r="K7" s="201"/>
      <c r="L7" s="202"/>
      <c r="M7" s="8"/>
      <c r="O7" s="51"/>
      <c r="P7" s="51"/>
      <c r="Q7" s="51"/>
      <c r="R7" s="51"/>
      <c r="S7" s="51"/>
      <c r="T7" s="61">
        <v>2022</v>
      </c>
      <c r="U7" s="61" t="s">
        <v>69</v>
      </c>
      <c r="V7" s="51"/>
    </row>
    <row r="8" spans="1:22" ht="20.25" customHeight="1" thickBot="1">
      <c r="A8" s="7"/>
      <c r="B8" s="198" t="s">
        <v>34</v>
      </c>
      <c r="C8" s="199"/>
      <c r="D8" s="203" t="s">
        <v>204</v>
      </c>
      <c r="E8" s="204"/>
      <c r="F8" s="204"/>
      <c r="G8" s="204"/>
      <c r="H8" s="204"/>
      <c r="I8" s="204"/>
      <c r="J8" s="204"/>
      <c r="K8" s="204"/>
      <c r="L8" s="205"/>
      <c r="M8" s="8"/>
      <c r="O8" s="51"/>
      <c r="P8" s="51"/>
      <c r="Q8" s="51"/>
      <c r="R8" s="51"/>
      <c r="S8" s="51"/>
      <c r="T8" s="62"/>
      <c r="U8" s="61" t="s">
        <v>70</v>
      </c>
      <c r="V8" s="51"/>
    </row>
    <row r="9" spans="1:22" ht="16.5" customHeight="1">
      <c r="A9" s="7"/>
      <c r="B9" s="215" t="s">
        <v>35</v>
      </c>
      <c r="C9" s="216"/>
      <c r="D9" s="216"/>
      <c r="E9" s="206" t="s">
        <v>36</v>
      </c>
      <c r="F9" s="207"/>
      <c r="G9" s="207"/>
      <c r="H9" s="207"/>
      <c r="I9" s="207"/>
      <c r="J9" s="207"/>
      <c r="K9" s="207"/>
      <c r="L9" s="208"/>
      <c r="M9" s="8"/>
      <c r="O9" s="51"/>
      <c r="P9" s="51"/>
      <c r="Q9" s="51"/>
      <c r="R9" s="51"/>
      <c r="S9" s="51"/>
      <c r="T9" s="62"/>
      <c r="U9" s="61" t="s">
        <v>71</v>
      </c>
      <c r="V9" s="51"/>
    </row>
    <row r="10" spans="1:22" ht="15.75" customHeight="1">
      <c r="A10" s="7"/>
      <c r="B10" s="217"/>
      <c r="C10" s="218"/>
      <c r="D10" s="218"/>
      <c r="E10" s="209"/>
      <c r="F10" s="210"/>
      <c r="G10" s="210"/>
      <c r="H10" s="210"/>
      <c r="I10" s="210"/>
      <c r="J10" s="210"/>
      <c r="K10" s="210"/>
      <c r="L10" s="211"/>
      <c r="M10" s="8"/>
      <c r="O10" s="51"/>
      <c r="P10" s="51"/>
      <c r="Q10" s="51"/>
      <c r="R10" s="63" t="s">
        <v>1</v>
      </c>
      <c r="S10" s="51"/>
      <c r="T10" s="62"/>
      <c r="U10" s="61" t="s">
        <v>72</v>
      </c>
      <c r="V10" s="51"/>
    </row>
    <row r="11" spans="1:22" ht="16.5" customHeight="1" thickBot="1">
      <c r="A11" s="7"/>
      <c r="B11" s="219"/>
      <c r="C11" s="220"/>
      <c r="D11" s="220"/>
      <c r="E11" s="212"/>
      <c r="F11" s="213"/>
      <c r="G11" s="213"/>
      <c r="H11" s="213"/>
      <c r="I11" s="213"/>
      <c r="J11" s="213"/>
      <c r="K11" s="213"/>
      <c r="L11" s="214"/>
      <c r="M11" s="8"/>
      <c r="O11" s="51"/>
      <c r="P11" s="51"/>
      <c r="Q11" s="51"/>
      <c r="R11" s="63" t="s">
        <v>0</v>
      </c>
      <c r="S11" s="51"/>
      <c r="T11" s="62"/>
      <c r="U11" s="61" t="s">
        <v>73</v>
      </c>
      <c r="V11" s="51"/>
    </row>
    <row r="12" spans="1:22" ht="18" customHeight="1" thickBot="1">
      <c r="A12" s="7"/>
      <c r="B12" s="230" t="s">
        <v>80</v>
      </c>
      <c r="C12" s="231"/>
      <c r="D12" s="231"/>
      <c r="E12" s="231"/>
      <c r="F12" s="232"/>
      <c r="G12" s="222" t="s">
        <v>65</v>
      </c>
      <c r="H12" s="224"/>
      <c r="I12" s="224"/>
      <c r="J12" s="223"/>
      <c r="K12" s="222" t="s">
        <v>79</v>
      </c>
      <c r="L12" s="223"/>
      <c r="M12" s="8"/>
      <c r="S12" s="51"/>
      <c r="T12" s="62"/>
      <c r="U12" s="61" t="s">
        <v>74</v>
      </c>
      <c r="V12" s="51"/>
    </row>
    <row r="13" spans="1:22" ht="19.5" customHeight="1" thickBot="1">
      <c r="A13" s="7"/>
      <c r="B13" s="233"/>
      <c r="C13" s="234"/>
      <c r="D13" s="234"/>
      <c r="E13" s="234"/>
      <c r="F13" s="235"/>
      <c r="G13" s="227"/>
      <c r="H13" s="228"/>
      <c r="I13" s="228"/>
      <c r="J13" s="229"/>
      <c r="K13" s="225"/>
      <c r="L13" s="226"/>
      <c r="M13" s="8"/>
      <c r="S13" s="51"/>
      <c r="T13" s="62"/>
      <c r="U13" s="61" t="s">
        <v>75</v>
      </c>
      <c r="V13" s="51"/>
    </row>
    <row r="14" spans="1:22" ht="20.1" customHeight="1" thickBot="1">
      <c r="A14" s="7"/>
      <c r="B14" s="236" t="s">
        <v>81</v>
      </c>
      <c r="C14" s="237"/>
      <c r="D14" s="238"/>
      <c r="E14" s="222" t="s">
        <v>82</v>
      </c>
      <c r="F14" s="224"/>
      <c r="G14" s="224"/>
      <c r="H14" s="224"/>
      <c r="I14" s="224"/>
      <c r="J14" s="224"/>
      <c r="K14" s="224"/>
      <c r="L14" s="223"/>
      <c r="M14" s="8"/>
      <c r="O14" s="51"/>
      <c r="P14" s="51"/>
      <c r="Q14" s="51"/>
      <c r="R14" s="51"/>
      <c r="S14" s="51"/>
      <c r="T14" s="62"/>
      <c r="U14" s="61" t="s">
        <v>76</v>
      </c>
      <c r="V14" s="51"/>
    </row>
    <row r="15" spans="1:22" ht="22.5" customHeight="1" thickBot="1">
      <c r="A15" s="7"/>
      <c r="B15" s="239"/>
      <c r="C15" s="240"/>
      <c r="D15" s="241"/>
      <c r="E15" s="242"/>
      <c r="F15" s="243"/>
      <c r="G15" s="243"/>
      <c r="H15" s="243"/>
      <c r="I15" s="243"/>
      <c r="J15" s="243"/>
      <c r="K15" s="243"/>
      <c r="L15" s="244"/>
      <c r="M15" s="8"/>
      <c r="O15" s="51"/>
      <c r="P15" s="51"/>
      <c r="Q15" s="51"/>
      <c r="R15" s="51"/>
      <c r="S15" s="51"/>
      <c r="T15" s="62"/>
      <c r="U15" s="61" t="s">
        <v>77</v>
      </c>
      <c r="V15" s="51"/>
    </row>
    <row r="16" spans="1:22" ht="15.75" customHeight="1" thickBot="1">
      <c r="A16" s="7"/>
      <c r="B16" s="9"/>
      <c r="C16" s="10"/>
      <c r="D16" s="9"/>
      <c r="E16" s="11"/>
      <c r="F16" s="11"/>
      <c r="G16" s="12"/>
      <c r="H16" s="12"/>
      <c r="I16" s="9"/>
      <c r="J16" s="9"/>
      <c r="K16" s="9"/>
      <c r="L16" s="9"/>
      <c r="M16" s="8"/>
      <c r="O16" s="51"/>
      <c r="P16" s="51"/>
      <c r="Q16" s="51"/>
      <c r="R16" s="51"/>
      <c r="S16" s="51"/>
      <c r="T16" s="51"/>
      <c r="V16" s="51"/>
    </row>
    <row r="17" spans="1:22" ht="18" customHeight="1" thickBot="1">
      <c r="A17" s="7"/>
      <c r="B17" s="189" t="s">
        <v>37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1"/>
      <c r="M17" s="8"/>
      <c r="O17" s="51"/>
      <c r="P17" s="51"/>
      <c r="Q17" s="51"/>
      <c r="R17" s="51"/>
      <c r="S17" s="51"/>
      <c r="T17" s="51"/>
      <c r="V17" s="51"/>
    </row>
    <row r="18" spans="1:22" ht="16.5" customHeight="1" thickBot="1">
      <c r="A18" s="7"/>
      <c r="B18" s="7"/>
      <c r="C18" s="10"/>
      <c r="D18" s="9"/>
      <c r="E18" s="11"/>
      <c r="F18" s="11"/>
      <c r="G18" s="12"/>
      <c r="H18" s="12"/>
      <c r="I18" s="9"/>
      <c r="J18" s="9"/>
      <c r="K18" s="9"/>
      <c r="L18" s="8"/>
      <c r="M18" s="8"/>
      <c r="O18" s="51"/>
      <c r="P18" s="51"/>
      <c r="Q18" s="51"/>
      <c r="R18" s="51"/>
      <c r="S18" s="51"/>
      <c r="T18" s="51"/>
      <c r="U18" s="51"/>
      <c r="V18" s="51"/>
    </row>
    <row r="19" spans="1:22" ht="15.75" customHeight="1" thickBot="1">
      <c r="A19" s="7"/>
      <c r="B19" s="145" t="s">
        <v>38</v>
      </c>
      <c r="C19" s="146"/>
      <c r="D19" s="146"/>
      <c r="E19" s="146"/>
      <c r="F19" s="146"/>
      <c r="G19" s="146"/>
      <c r="H19" s="146"/>
      <c r="I19" s="146"/>
      <c r="J19" s="141" t="s">
        <v>64</v>
      </c>
      <c r="K19" s="142"/>
      <c r="L19" s="75" t="s">
        <v>45</v>
      </c>
      <c r="M19" s="8"/>
      <c r="O19" s="51"/>
      <c r="P19" s="51"/>
      <c r="Q19" s="51"/>
      <c r="R19" s="51"/>
      <c r="S19" s="51"/>
      <c r="T19" s="51"/>
      <c r="U19" s="51"/>
      <c r="V19" s="51"/>
    </row>
    <row r="20" spans="1:22" ht="18.75" thickBot="1">
      <c r="A20" s="7"/>
      <c r="B20" s="148"/>
      <c r="C20" s="149"/>
      <c r="D20" s="149"/>
      <c r="E20" s="149"/>
      <c r="F20" s="149"/>
      <c r="G20" s="149"/>
      <c r="H20" s="149"/>
      <c r="I20" s="149"/>
      <c r="J20" s="151" t="s">
        <v>0</v>
      </c>
      <c r="K20" s="221"/>
      <c r="L20" s="76">
        <f>IF(J20="SIM",0,5)</f>
        <v>0</v>
      </c>
      <c r="M20" s="8"/>
      <c r="O20" s="51"/>
      <c r="P20" s="51"/>
      <c r="Q20" s="51"/>
      <c r="R20" s="51"/>
      <c r="S20" s="51"/>
      <c r="T20" s="51"/>
      <c r="U20" s="51"/>
      <c r="V20" s="51"/>
    </row>
    <row r="21" spans="1:13" s="13" customFormat="1" ht="15.75" customHeight="1">
      <c r="A21" s="14"/>
      <c r="B21" s="16"/>
      <c r="C21" s="16"/>
      <c r="D21" s="16"/>
      <c r="F21" s="16"/>
      <c r="G21" s="16"/>
      <c r="H21" s="16"/>
      <c r="I21" s="16"/>
      <c r="J21" s="16"/>
      <c r="K21" s="16"/>
      <c r="L21" s="16"/>
      <c r="M21" s="20"/>
    </row>
    <row r="22" spans="1:13" s="13" customFormat="1" ht="15.75" customHeight="1" thickBot="1">
      <c r="A22" s="14"/>
      <c r="B22" s="16"/>
      <c r="C22" s="16"/>
      <c r="D22" s="16"/>
      <c r="F22" s="16"/>
      <c r="G22" s="16"/>
      <c r="H22" s="16"/>
      <c r="I22" s="16"/>
      <c r="J22" s="16"/>
      <c r="K22" s="16"/>
      <c r="L22" s="16"/>
      <c r="M22" s="20"/>
    </row>
    <row r="23" spans="1:13" s="13" customFormat="1" ht="15.75" customHeight="1">
      <c r="A23" s="14"/>
      <c r="B23" s="192" t="s">
        <v>39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4"/>
      <c r="M23" s="20"/>
    </row>
    <row r="24" spans="1:13" s="13" customFormat="1" ht="15.75" customHeight="1" thickBot="1">
      <c r="A24" s="14"/>
      <c r="B24" s="195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20"/>
    </row>
    <row r="25" spans="1:13" s="13" customFormat="1" ht="15.75" customHeight="1" thickBot="1">
      <c r="A25" s="14"/>
      <c r="B25" s="15"/>
      <c r="C25" s="16"/>
      <c r="D25" s="16"/>
      <c r="F25" s="16"/>
      <c r="G25" s="16"/>
      <c r="H25" s="16"/>
      <c r="I25" s="16"/>
      <c r="J25" s="16"/>
      <c r="K25" s="16"/>
      <c r="L25" s="19"/>
      <c r="M25" s="20"/>
    </row>
    <row r="26" spans="1:13" s="13" customFormat="1" ht="15.75" customHeight="1" thickBot="1">
      <c r="A26" s="14"/>
      <c r="B26" s="145" t="s">
        <v>40</v>
      </c>
      <c r="C26" s="146"/>
      <c r="D26" s="146"/>
      <c r="E26" s="146"/>
      <c r="F26" s="146"/>
      <c r="G26" s="146"/>
      <c r="H26" s="146"/>
      <c r="I26" s="147"/>
      <c r="J26" s="141" t="s">
        <v>64</v>
      </c>
      <c r="K26" s="142"/>
      <c r="L26" s="49" t="s">
        <v>45</v>
      </c>
      <c r="M26" s="20"/>
    </row>
    <row r="27" spans="1:13" s="13" customFormat="1" ht="18.75" customHeight="1" thickBot="1">
      <c r="A27" s="14"/>
      <c r="B27" s="148"/>
      <c r="C27" s="149"/>
      <c r="D27" s="149"/>
      <c r="E27" s="149"/>
      <c r="F27" s="149"/>
      <c r="G27" s="149"/>
      <c r="H27" s="149"/>
      <c r="I27" s="150"/>
      <c r="J27" s="151" t="s">
        <v>0</v>
      </c>
      <c r="K27" s="152"/>
      <c r="L27" s="76">
        <f>IF(J27="SIM",0,5)</f>
        <v>0</v>
      </c>
      <c r="M27" s="20"/>
    </row>
    <row r="28" spans="1:13" ht="15">
      <c r="A28" s="7"/>
      <c r="B28" s="9"/>
      <c r="C28" s="10"/>
      <c r="D28" s="9"/>
      <c r="E28" s="9"/>
      <c r="F28" s="16"/>
      <c r="G28" s="9"/>
      <c r="H28" s="9"/>
      <c r="I28" s="9"/>
      <c r="J28" s="9"/>
      <c r="K28" s="9"/>
      <c r="L28" s="9"/>
      <c r="M28" s="8"/>
    </row>
    <row r="29" spans="1:13" ht="15" thickBot="1">
      <c r="A29" s="7"/>
      <c r="B29" s="9"/>
      <c r="C29" s="10"/>
      <c r="D29" s="9"/>
      <c r="E29" s="9"/>
      <c r="F29" s="16"/>
      <c r="G29" s="9"/>
      <c r="H29" s="9"/>
      <c r="I29" s="9"/>
      <c r="J29" s="9"/>
      <c r="K29" s="9"/>
      <c r="L29" s="9"/>
      <c r="M29" s="8"/>
    </row>
    <row r="30" spans="1:13" ht="18" customHeight="1" thickBot="1">
      <c r="A30" s="7"/>
      <c r="B30" s="290" t="s">
        <v>44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2"/>
      <c r="M30" s="8"/>
    </row>
    <row r="31" spans="1:13" ht="18" customHeight="1" thickBot="1">
      <c r="A31" s="7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8"/>
    </row>
    <row r="32" spans="1:13" ht="16.5" customHeight="1" thickBot="1">
      <c r="A32" s="7"/>
      <c r="B32" s="29"/>
      <c r="C32" s="9"/>
      <c r="D32" s="296" t="s">
        <v>46</v>
      </c>
      <c r="E32" s="297"/>
      <c r="F32" s="298"/>
      <c r="G32" s="18"/>
      <c r="H32" s="141" t="s">
        <v>9</v>
      </c>
      <c r="I32" s="142"/>
      <c r="J32" s="18"/>
      <c r="K32" s="18"/>
      <c r="L32" s="30"/>
      <c r="M32" s="8"/>
    </row>
    <row r="33" spans="1:13" ht="18.75" customHeight="1" thickBot="1">
      <c r="A33" s="7"/>
      <c r="B33" s="29"/>
      <c r="C33" s="18"/>
      <c r="D33" s="299"/>
      <c r="E33" s="300"/>
      <c r="F33" s="301"/>
      <c r="G33" s="18"/>
      <c r="H33" s="130" t="e">
        <f>H85</f>
        <v>#N/A</v>
      </c>
      <c r="I33" s="131"/>
      <c r="J33" s="13"/>
      <c r="K33" s="31"/>
      <c r="L33" s="30"/>
      <c r="M33" s="8"/>
    </row>
    <row r="34" spans="1:19" ht="18" customHeight="1">
      <c r="A34" s="7"/>
      <c r="B34" s="29"/>
      <c r="C34" s="32"/>
      <c r="D34" s="32"/>
      <c r="E34" s="32"/>
      <c r="F34" s="32"/>
      <c r="G34" s="32"/>
      <c r="H34" s="32"/>
      <c r="I34" s="32"/>
      <c r="J34" s="32"/>
      <c r="K34" s="32"/>
      <c r="L34" s="30"/>
      <c r="M34" s="8"/>
      <c r="O34" s="18"/>
      <c r="P34" s="18"/>
      <c r="Q34" s="18"/>
      <c r="R34" s="18"/>
      <c r="S34" s="18"/>
    </row>
    <row r="35" spans="1:19" ht="18" customHeight="1">
      <c r="A35" s="7"/>
      <c r="B35" s="156" t="s">
        <v>41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8"/>
      <c r="M35" s="8"/>
      <c r="O35" s="52"/>
      <c r="P35" s="52"/>
      <c r="Q35" s="52"/>
      <c r="R35" s="52"/>
      <c r="S35" s="52"/>
    </row>
    <row r="36" spans="1:20" ht="18" customHeight="1">
      <c r="A36" s="7"/>
      <c r="B36" s="302" t="s">
        <v>60</v>
      </c>
      <c r="C36" s="168"/>
      <c r="D36" s="168"/>
      <c r="E36" s="168"/>
      <c r="F36" s="168"/>
      <c r="G36" s="182" t="s">
        <v>201</v>
      </c>
      <c r="H36" s="182"/>
      <c r="I36" s="176" t="s">
        <v>199</v>
      </c>
      <c r="J36" s="177"/>
      <c r="K36" s="177"/>
      <c r="L36" s="178"/>
      <c r="M36" s="8"/>
      <c r="O36" s="52"/>
      <c r="P36" s="52"/>
      <c r="Q36" s="52"/>
      <c r="R36" s="52"/>
      <c r="S36" s="52"/>
      <c r="T36" s="13"/>
    </row>
    <row r="37" spans="1:19" ht="34.5" customHeight="1">
      <c r="A37" s="7"/>
      <c r="B37" s="319" t="s">
        <v>32</v>
      </c>
      <c r="C37" s="320"/>
      <c r="D37" s="320"/>
      <c r="E37" s="320"/>
      <c r="F37" s="320"/>
      <c r="G37" s="321"/>
      <c r="H37" s="321"/>
      <c r="I37" s="303"/>
      <c r="J37" s="265"/>
      <c r="K37" s="265"/>
      <c r="L37" s="304"/>
      <c r="M37" s="8"/>
      <c r="O37" s="53"/>
      <c r="P37" s="43"/>
      <c r="Q37" s="43"/>
      <c r="R37" s="43"/>
      <c r="S37" s="43"/>
    </row>
    <row r="38" spans="1:19" ht="18" customHeight="1">
      <c r="A38" s="7"/>
      <c r="B38" s="268" t="s">
        <v>15</v>
      </c>
      <c r="C38" s="269"/>
      <c r="D38" s="269"/>
      <c r="E38" s="269"/>
      <c r="F38" s="269"/>
      <c r="G38" s="321"/>
      <c r="H38" s="321"/>
      <c r="I38" s="303"/>
      <c r="J38" s="265"/>
      <c r="K38" s="265"/>
      <c r="L38" s="304"/>
      <c r="M38" s="8"/>
      <c r="O38" s="53"/>
      <c r="P38" s="43"/>
      <c r="Q38" s="43"/>
      <c r="R38" s="43"/>
      <c r="S38" s="43"/>
    </row>
    <row r="39" spans="1:19" ht="18" customHeight="1">
      <c r="A39" s="7"/>
      <c r="B39" s="268" t="s">
        <v>14</v>
      </c>
      <c r="C39" s="269"/>
      <c r="D39" s="269"/>
      <c r="E39" s="269"/>
      <c r="F39" s="269"/>
      <c r="G39" s="321"/>
      <c r="H39" s="321"/>
      <c r="I39" s="303"/>
      <c r="J39" s="265"/>
      <c r="K39" s="265"/>
      <c r="L39" s="304"/>
      <c r="M39" s="8"/>
      <c r="O39" s="53"/>
      <c r="P39" s="43"/>
      <c r="Q39" s="43"/>
      <c r="R39" s="43"/>
      <c r="S39" s="43"/>
    </row>
    <row r="40" spans="1:19" ht="18" customHeight="1">
      <c r="A40" s="7"/>
      <c r="B40" s="268" t="s">
        <v>16</v>
      </c>
      <c r="C40" s="269"/>
      <c r="D40" s="269"/>
      <c r="E40" s="269"/>
      <c r="F40" s="269"/>
      <c r="G40" s="321"/>
      <c r="H40" s="321"/>
      <c r="I40" s="179"/>
      <c r="J40" s="180"/>
      <c r="K40" s="180"/>
      <c r="L40" s="181"/>
      <c r="M40" s="8"/>
      <c r="O40" s="43"/>
      <c r="P40" s="43"/>
      <c r="Q40" s="43"/>
      <c r="R40" s="43"/>
      <c r="S40" s="43"/>
    </row>
    <row r="41" spans="1:19" ht="18" customHeight="1" hidden="1">
      <c r="A41" s="7"/>
      <c r="B41" s="7"/>
      <c r="C41" s="9"/>
      <c r="D41" s="9"/>
      <c r="E41" s="9"/>
      <c r="F41" s="44" t="e">
        <f>VLOOKUP(G37,moduloe,2)</f>
        <v>#N/A</v>
      </c>
      <c r="G41" s="153"/>
      <c r="H41" s="154"/>
      <c r="I41" s="154" t="str">
        <f>IF(I37="x",1," ")</f>
        <v xml:space="preserve"> </v>
      </c>
      <c r="J41" s="154"/>
      <c r="K41" s="154" t="str">
        <f>IF(K37="x",0," ")</f>
        <v xml:space="preserve"> </v>
      </c>
      <c r="L41" s="155"/>
      <c r="M41" s="8"/>
      <c r="O41" s="43"/>
      <c r="P41" s="43"/>
      <c r="Q41" s="43"/>
      <c r="R41" s="43"/>
      <c r="S41" s="43"/>
    </row>
    <row r="42" spans="1:19" ht="18" customHeight="1" hidden="1">
      <c r="A42" s="7"/>
      <c r="B42" s="7"/>
      <c r="C42" s="9"/>
      <c r="D42" s="9"/>
      <c r="E42" s="9"/>
      <c r="F42" s="44" t="e">
        <f>VLOOKUP(G38,moduloe,2)</f>
        <v>#N/A</v>
      </c>
      <c r="G42" s="153"/>
      <c r="H42" s="154"/>
      <c r="I42" s="154" t="str">
        <f aca="true" t="shared" si="0" ref="I42:I44">IF(I38="x",1," ")</f>
        <v xml:space="preserve"> </v>
      </c>
      <c r="J42" s="154"/>
      <c r="K42" s="154" t="str">
        <f aca="true" t="shared" si="1" ref="K42:K44">IF(K38="x",0," ")</f>
        <v xml:space="preserve"> </v>
      </c>
      <c r="L42" s="155"/>
      <c r="M42" s="8"/>
      <c r="O42" s="43"/>
      <c r="P42" s="43"/>
      <c r="Q42" s="43"/>
      <c r="R42" s="43"/>
      <c r="S42" s="43"/>
    </row>
    <row r="43" spans="1:19" ht="18" customHeight="1" hidden="1">
      <c r="A43" s="7"/>
      <c r="B43" s="7"/>
      <c r="C43" s="9"/>
      <c r="D43" s="9"/>
      <c r="E43" s="9"/>
      <c r="F43" s="44" t="e">
        <f>VLOOKUP(G39,moduloe,2)</f>
        <v>#N/A</v>
      </c>
      <c r="G43" s="153"/>
      <c r="H43" s="154"/>
      <c r="I43" s="154" t="str">
        <f t="shared" si="0"/>
        <v xml:space="preserve"> </v>
      </c>
      <c r="J43" s="154"/>
      <c r="K43" s="154" t="str">
        <f t="shared" si="1"/>
        <v xml:space="preserve"> </v>
      </c>
      <c r="L43" s="155"/>
      <c r="M43" s="8"/>
      <c r="O43" s="43"/>
      <c r="P43" s="43"/>
      <c r="Q43" s="43"/>
      <c r="R43" s="43"/>
      <c r="S43" s="43"/>
    </row>
    <row r="44" spans="1:19" ht="18" customHeight="1" hidden="1">
      <c r="A44" s="7"/>
      <c r="B44" s="7"/>
      <c r="C44" s="9"/>
      <c r="D44" s="9"/>
      <c r="E44" s="9"/>
      <c r="F44" s="50" t="e">
        <f>VLOOKUP(G40,moduloe,2)</f>
        <v>#N/A</v>
      </c>
      <c r="G44" s="153"/>
      <c r="H44" s="154"/>
      <c r="I44" s="154" t="str">
        <f t="shared" si="0"/>
        <v xml:space="preserve"> </v>
      </c>
      <c r="J44" s="154"/>
      <c r="K44" s="154" t="str">
        <f t="shared" si="1"/>
        <v xml:space="preserve"> </v>
      </c>
      <c r="L44" s="155"/>
      <c r="M44" s="8"/>
      <c r="O44" s="43"/>
      <c r="P44" s="42"/>
      <c r="Q44" s="42"/>
      <c r="R44" s="17"/>
      <c r="S44" s="17"/>
    </row>
    <row r="45" spans="1:19" ht="18" customHeight="1">
      <c r="A45" s="7"/>
      <c r="B45" s="185"/>
      <c r="C45" s="186"/>
      <c r="D45" s="186"/>
      <c r="E45" s="186"/>
      <c r="F45" s="186"/>
      <c r="G45" s="168" t="s">
        <v>17</v>
      </c>
      <c r="H45" s="168"/>
      <c r="I45" s="169" t="e">
        <f>SUM(F41:F44)*1.5</f>
        <v>#N/A</v>
      </c>
      <c r="J45" s="169"/>
      <c r="K45" s="169"/>
      <c r="L45" s="170"/>
      <c r="M45" s="8"/>
      <c r="O45" s="43"/>
      <c r="P45" s="54"/>
      <c r="Q45" s="54"/>
      <c r="R45" s="43"/>
      <c r="S45" s="43"/>
    </row>
    <row r="46" spans="1:17" ht="18" customHeight="1" thickBot="1">
      <c r="A46" s="7"/>
      <c r="B46" s="22"/>
      <c r="C46" s="24"/>
      <c r="D46" s="24"/>
      <c r="E46" s="24"/>
      <c r="F46" s="79"/>
      <c r="G46" s="79"/>
      <c r="H46" s="79"/>
      <c r="I46" s="79"/>
      <c r="J46" s="79"/>
      <c r="K46" s="79"/>
      <c r="L46" s="80"/>
      <c r="M46" s="8"/>
      <c r="O46" s="55"/>
      <c r="P46" s="56"/>
      <c r="Q46" s="56"/>
    </row>
    <row r="47" spans="1:17" ht="18" customHeight="1">
      <c r="A47" s="7"/>
      <c r="B47" s="7"/>
      <c r="C47" s="9"/>
      <c r="D47" s="9"/>
      <c r="E47" s="9"/>
      <c r="F47" s="60"/>
      <c r="G47" s="60"/>
      <c r="H47" s="60"/>
      <c r="I47" s="60"/>
      <c r="J47" s="60"/>
      <c r="K47" s="60"/>
      <c r="L47" s="45"/>
      <c r="M47" s="8"/>
      <c r="O47" s="55"/>
      <c r="P47" s="56"/>
      <c r="Q47" s="56"/>
    </row>
    <row r="48" spans="1:13" ht="18" customHeight="1">
      <c r="A48" s="7"/>
      <c r="B48" s="156" t="s">
        <v>42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8"/>
      <c r="M48" s="8"/>
    </row>
    <row r="49" spans="1:13" ht="18" customHeight="1">
      <c r="A49" s="7"/>
      <c r="B49" s="302" t="s">
        <v>61</v>
      </c>
      <c r="C49" s="168"/>
      <c r="D49" s="168"/>
      <c r="E49" s="168"/>
      <c r="F49" s="168"/>
      <c r="G49" s="182" t="s">
        <v>201</v>
      </c>
      <c r="H49" s="182"/>
      <c r="I49" s="176" t="s">
        <v>198</v>
      </c>
      <c r="J49" s="177"/>
      <c r="K49" s="177"/>
      <c r="L49" s="178"/>
      <c r="M49" s="8"/>
    </row>
    <row r="50" spans="1:17" ht="18" customHeight="1">
      <c r="A50" s="7"/>
      <c r="B50" s="319" t="s">
        <v>29</v>
      </c>
      <c r="C50" s="320"/>
      <c r="D50" s="320"/>
      <c r="E50" s="320"/>
      <c r="F50" s="320"/>
      <c r="G50" s="174"/>
      <c r="H50" s="175"/>
      <c r="I50" s="179"/>
      <c r="J50" s="180"/>
      <c r="K50" s="180"/>
      <c r="L50" s="181"/>
      <c r="M50" s="8"/>
      <c r="O50" s="55"/>
      <c r="P50" s="56"/>
      <c r="Q50" s="56"/>
    </row>
    <row r="51" spans="1:17" ht="18" customHeight="1" hidden="1" thickBot="1">
      <c r="A51" s="7"/>
      <c r="B51" s="7"/>
      <c r="C51" s="9"/>
      <c r="D51" s="9"/>
      <c r="E51" s="9"/>
      <c r="F51" s="44" t="e">
        <f>VLOOKUP(G50,moduloe,2)</f>
        <v>#N/A</v>
      </c>
      <c r="G51" s="153"/>
      <c r="H51" s="154"/>
      <c r="I51" s="154"/>
      <c r="J51" s="154"/>
      <c r="K51" s="154"/>
      <c r="L51" s="155"/>
      <c r="M51" s="8"/>
      <c r="O51" s="55"/>
      <c r="P51" s="56"/>
      <c r="Q51" s="56"/>
    </row>
    <row r="52" spans="1:17" ht="18" customHeight="1">
      <c r="A52" s="7"/>
      <c r="B52" s="7"/>
      <c r="C52" s="9"/>
      <c r="D52" s="9"/>
      <c r="E52" s="9"/>
      <c r="F52" s="60"/>
      <c r="G52" s="183" t="s">
        <v>18</v>
      </c>
      <c r="H52" s="184"/>
      <c r="I52" s="171" t="e">
        <f>SUM(F51:L51)*4</f>
        <v>#N/A</v>
      </c>
      <c r="J52" s="172"/>
      <c r="K52" s="172"/>
      <c r="L52" s="173"/>
      <c r="M52" s="8"/>
      <c r="O52" s="55"/>
      <c r="P52" s="56"/>
      <c r="Q52" s="56"/>
    </row>
    <row r="53" spans="1:17" ht="18" customHeight="1" thickBot="1">
      <c r="A53" s="7"/>
      <c r="B53" s="22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8"/>
      <c r="N53" s="9"/>
      <c r="O53" s="57"/>
      <c r="P53" s="56"/>
      <c r="Q53" s="64"/>
    </row>
    <row r="54" spans="1:17" ht="18" customHeight="1" thickBot="1">
      <c r="A54" s="7"/>
      <c r="B54" s="7"/>
      <c r="C54" s="9"/>
      <c r="D54" s="9"/>
      <c r="E54" s="9"/>
      <c r="F54" s="9"/>
      <c r="G54" s="9"/>
      <c r="H54" s="9"/>
      <c r="I54" s="9"/>
      <c r="J54" s="9"/>
      <c r="K54" s="9"/>
      <c r="L54" s="8"/>
      <c r="M54" s="8"/>
      <c r="N54" s="9"/>
      <c r="O54" s="57"/>
      <c r="P54" s="56"/>
      <c r="Q54" s="64"/>
    </row>
    <row r="55" spans="1:19" ht="18" customHeight="1">
      <c r="A55" s="7"/>
      <c r="B55" s="159" t="s">
        <v>43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1"/>
      <c r="M55" s="8"/>
      <c r="N55" s="9"/>
      <c r="O55" s="57"/>
      <c r="P55" s="56"/>
      <c r="Q55" s="264"/>
      <c r="R55" s="43"/>
      <c r="S55" s="43"/>
    </row>
    <row r="56" spans="1:19" ht="18" customHeight="1">
      <c r="A56" s="7"/>
      <c r="B56" s="259" t="s">
        <v>62</v>
      </c>
      <c r="C56" s="260"/>
      <c r="D56" s="260"/>
      <c r="E56" s="260"/>
      <c r="F56" s="184"/>
      <c r="G56" s="182" t="s">
        <v>201</v>
      </c>
      <c r="H56" s="182"/>
      <c r="I56" s="176" t="s">
        <v>200</v>
      </c>
      <c r="J56" s="177"/>
      <c r="K56" s="177"/>
      <c r="L56" s="178"/>
      <c r="M56" s="8"/>
      <c r="N56" s="9"/>
      <c r="O56" s="57"/>
      <c r="P56" s="56"/>
      <c r="Q56" s="264"/>
      <c r="R56" s="65" t="s">
        <v>11</v>
      </c>
      <c r="S56" s="65">
        <v>2</v>
      </c>
    </row>
    <row r="57" spans="1:19" ht="18" customHeight="1">
      <c r="A57" s="7"/>
      <c r="B57" s="261" t="s">
        <v>20</v>
      </c>
      <c r="C57" s="262"/>
      <c r="D57" s="262"/>
      <c r="E57" s="262"/>
      <c r="F57" s="263"/>
      <c r="G57" s="174"/>
      <c r="H57" s="175"/>
      <c r="I57" s="303"/>
      <c r="J57" s="265"/>
      <c r="K57" s="265"/>
      <c r="L57" s="304"/>
      <c r="M57" s="8"/>
      <c r="N57" s="9"/>
      <c r="O57" s="57"/>
      <c r="P57" s="56"/>
      <c r="Q57" s="264"/>
      <c r="R57" s="66" t="s">
        <v>10</v>
      </c>
      <c r="S57" s="66">
        <v>3</v>
      </c>
    </row>
    <row r="58" spans="1:19" ht="18" customHeight="1">
      <c r="A58" s="7"/>
      <c r="B58" s="261" t="s">
        <v>21</v>
      </c>
      <c r="C58" s="262"/>
      <c r="D58" s="262"/>
      <c r="E58" s="262"/>
      <c r="F58" s="263"/>
      <c r="G58" s="174"/>
      <c r="H58" s="175"/>
      <c r="I58" s="303"/>
      <c r="J58" s="265"/>
      <c r="K58" s="265"/>
      <c r="L58" s="304"/>
      <c r="M58" s="8"/>
      <c r="N58" s="9"/>
      <c r="O58" s="57"/>
      <c r="P58" s="56"/>
      <c r="Q58" s="264"/>
      <c r="R58" s="66" t="s">
        <v>63</v>
      </c>
      <c r="S58" s="66">
        <v>3</v>
      </c>
    </row>
    <row r="59" spans="1:19" ht="18" customHeight="1">
      <c r="A59" s="7"/>
      <c r="B59" s="261" t="s">
        <v>26</v>
      </c>
      <c r="C59" s="262"/>
      <c r="D59" s="262"/>
      <c r="E59" s="262"/>
      <c r="F59" s="263"/>
      <c r="G59" s="174"/>
      <c r="H59" s="175"/>
      <c r="I59" s="303"/>
      <c r="J59" s="265"/>
      <c r="K59" s="265"/>
      <c r="L59" s="304"/>
      <c r="M59" s="8"/>
      <c r="N59" s="9"/>
      <c r="O59" s="57"/>
      <c r="P59" s="56"/>
      <c r="Q59" s="64"/>
      <c r="R59" s="65" t="s">
        <v>13</v>
      </c>
      <c r="S59" s="65">
        <v>0</v>
      </c>
    </row>
    <row r="60" spans="1:19" ht="18" customHeight="1">
      <c r="A60" s="7"/>
      <c r="B60" s="261" t="s">
        <v>22</v>
      </c>
      <c r="C60" s="262"/>
      <c r="D60" s="262"/>
      <c r="E60" s="262"/>
      <c r="F60" s="263"/>
      <c r="G60" s="174"/>
      <c r="H60" s="175"/>
      <c r="I60" s="303"/>
      <c r="J60" s="265"/>
      <c r="K60" s="265"/>
      <c r="L60" s="304"/>
      <c r="M60" s="8"/>
      <c r="N60" s="9"/>
      <c r="O60" s="57"/>
      <c r="P60" s="56"/>
      <c r="Q60" s="54"/>
      <c r="R60" s="65" t="s">
        <v>12</v>
      </c>
      <c r="S60" s="65">
        <v>1</v>
      </c>
    </row>
    <row r="61" spans="1:17" ht="18" customHeight="1">
      <c r="A61" s="7"/>
      <c r="B61" s="261" t="s">
        <v>25</v>
      </c>
      <c r="C61" s="262"/>
      <c r="D61" s="262"/>
      <c r="E61" s="262"/>
      <c r="F61" s="263"/>
      <c r="G61" s="174"/>
      <c r="H61" s="175"/>
      <c r="I61" s="303"/>
      <c r="J61" s="265"/>
      <c r="K61" s="265"/>
      <c r="L61" s="304"/>
      <c r="M61" s="8"/>
      <c r="N61" s="9"/>
      <c r="O61" s="57"/>
      <c r="P61" s="56"/>
      <c r="Q61" s="265"/>
    </row>
    <row r="62" spans="1:19" ht="18" customHeight="1">
      <c r="A62" s="7"/>
      <c r="B62" s="261" t="s">
        <v>23</v>
      </c>
      <c r="C62" s="262"/>
      <c r="D62" s="262"/>
      <c r="E62" s="262"/>
      <c r="F62" s="263"/>
      <c r="G62" s="174"/>
      <c r="H62" s="175"/>
      <c r="I62" s="303"/>
      <c r="J62" s="265"/>
      <c r="K62" s="265"/>
      <c r="L62" s="304"/>
      <c r="M62" s="8"/>
      <c r="N62" s="9"/>
      <c r="O62" s="57"/>
      <c r="P62" s="56"/>
      <c r="Q62" s="265"/>
      <c r="R62" s="43"/>
      <c r="S62" s="43"/>
    </row>
    <row r="63" spans="1:19" ht="18" customHeight="1">
      <c r="A63" s="7"/>
      <c r="B63" s="261" t="s">
        <v>24</v>
      </c>
      <c r="C63" s="262"/>
      <c r="D63" s="262"/>
      <c r="E63" s="262"/>
      <c r="F63" s="263"/>
      <c r="G63" s="174"/>
      <c r="H63" s="175"/>
      <c r="I63" s="303"/>
      <c r="J63" s="265"/>
      <c r="K63" s="265"/>
      <c r="L63" s="304"/>
      <c r="M63" s="8"/>
      <c r="N63" s="9"/>
      <c r="O63" s="57"/>
      <c r="P63" s="56"/>
      <c r="Q63" s="265"/>
      <c r="R63" s="43"/>
      <c r="S63" s="43"/>
    </row>
    <row r="64" spans="1:19" ht="18" customHeight="1">
      <c r="A64" s="7"/>
      <c r="B64" s="261" t="s">
        <v>28</v>
      </c>
      <c r="C64" s="262"/>
      <c r="D64" s="262"/>
      <c r="E64" s="262"/>
      <c r="F64" s="263"/>
      <c r="G64" s="174"/>
      <c r="H64" s="175"/>
      <c r="I64" s="303"/>
      <c r="J64" s="265"/>
      <c r="K64" s="265"/>
      <c r="L64" s="304"/>
      <c r="M64" s="8"/>
      <c r="N64" s="9"/>
      <c r="O64" s="57"/>
      <c r="P64" s="56"/>
      <c r="Q64" s="54"/>
      <c r="R64" s="43"/>
      <c r="S64" s="43"/>
    </row>
    <row r="65" spans="1:20" ht="18" customHeight="1">
      <c r="A65" s="7"/>
      <c r="B65" s="261" t="s">
        <v>47</v>
      </c>
      <c r="C65" s="262"/>
      <c r="D65" s="262"/>
      <c r="E65" s="262"/>
      <c r="F65" s="263"/>
      <c r="G65" s="174"/>
      <c r="H65" s="175"/>
      <c r="I65" s="303"/>
      <c r="J65" s="265"/>
      <c r="K65" s="265"/>
      <c r="L65" s="304"/>
      <c r="M65" s="8"/>
      <c r="N65" s="9"/>
      <c r="O65" s="57"/>
      <c r="P65" s="56"/>
      <c r="Q65" s="54"/>
      <c r="R65" s="43"/>
      <c r="S65" s="43"/>
      <c r="T65" s="9"/>
    </row>
    <row r="66" spans="1:20" ht="18" customHeight="1">
      <c r="A66" s="7"/>
      <c r="B66" s="261" t="s">
        <v>27</v>
      </c>
      <c r="C66" s="262"/>
      <c r="D66" s="262"/>
      <c r="E66" s="262"/>
      <c r="F66" s="263"/>
      <c r="G66" s="266"/>
      <c r="H66" s="267"/>
      <c r="I66" s="179"/>
      <c r="J66" s="180"/>
      <c r="K66" s="180"/>
      <c r="L66" s="181"/>
      <c r="M66" s="8"/>
      <c r="N66" s="9"/>
      <c r="O66" s="57"/>
      <c r="P66" s="56"/>
      <c r="Q66" s="54"/>
      <c r="R66" s="43"/>
      <c r="S66" s="43"/>
      <c r="T66" s="9"/>
    </row>
    <row r="67" spans="1:20" ht="18" customHeight="1" hidden="1" thickBot="1">
      <c r="A67" s="7"/>
      <c r="B67" s="7"/>
      <c r="C67" s="9"/>
      <c r="D67" s="9"/>
      <c r="E67" s="9"/>
      <c r="F67" s="44" t="e">
        <f aca="true" t="shared" si="2" ref="F67:F76">VLOOKUP(G57,moduloe,2)</f>
        <v>#N/A</v>
      </c>
      <c r="G67" s="162"/>
      <c r="H67" s="163"/>
      <c r="I67" s="164"/>
      <c r="J67" s="165"/>
      <c r="K67" s="166"/>
      <c r="L67" s="167"/>
      <c r="M67" s="8"/>
      <c r="O67" s="55"/>
      <c r="P67" s="56"/>
      <c r="Q67" s="54"/>
      <c r="R67" s="43"/>
      <c r="S67" s="43"/>
      <c r="T67" s="9"/>
    </row>
    <row r="68" spans="1:20" ht="18" customHeight="1" hidden="1" thickBot="1">
      <c r="A68" s="7"/>
      <c r="B68" s="7"/>
      <c r="C68" s="9"/>
      <c r="D68" s="9"/>
      <c r="E68" s="9"/>
      <c r="F68" s="44" t="e">
        <f t="shared" si="2"/>
        <v>#N/A</v>
      </c>
      <c r="G68" s="96"/>
      <c r="H68" s="97"/>
      <c r="I68" s="98"/>
      <c r="J68" s="99"/>
      <c r="K68" s="100"/>
      <c r="L68" s="101"/>
      <c r="M68" s="8"/>
      <c r="O68" s="55"/>
      <c r="P68" s="56"/>
      <c r="Q68" s="54"/>
      <c r="R68" s="43"/>
      <c r="S68" s="43"/>
      <c r="T68" s="9"/>
    </row>
    <row r="69" spans="1:20" ht="18" customHeight="1" hidden="1" thickBot="1">
      <c r="A69" s="7"/>
      <c r="B69" s="7"/>
      <c r="C69" s="9"/>
      <c r="D69" s="9"/>
      <c r="E69" s="9"/>
      <c r="F69" s="44" t="e">
        <f t="shared" si="2"/>
        <v>#N/A</v>
      </c>
      <c r="G69" s="96"/>
      <c r="H69" s="97"/>
      <c r="I69" s="98"/>
      <c r="J69" s="99"/>
      <c r="K69" s="100"/>
      <c r="L69" s="101"/>
      <c r="M69" s="8"/>
      <c r="O69" s="55"/>
      <c r="P69" s="56"/>
      <c r="Q69" s="54"/>
      <c r="R69" s="43"/>
      <c r="S69" s="43"/>
      <c r="T69" s="9"/>
    </row>
    <row r="70" spans="1:20" ht="18" customHeight="1" hidden="1" thickBot="1">
      <c r="A70" s="7"/>
      <c r="B70" s="7"/>
      <c r="C70" s="9"/>
      <c r="D70" s="9"/>
      <c r="E70" s="9"/>
      <c r="F70" s="44" t="e">
        <f t="shared" si="2"/>
        <v>#N/A</v>
      </c>
      <c r="G70" s="96"/>
      <c r="H70" s="97"/>
      <c r="I70" s="98"/>
      <c r="J70" s="99"/>
      <c r="K70" s="100"/>
      <c r="L70" s="101"/>
      <c r="M70" s="8"/>
      <c r="O70" s="55"/>
      <c r="P70" s="56"/>
      <c r="Q70" s="54"/>
      <c r="R70" s="43"/>
      <c r="S70" s="43"/>
      <c r="T70" s="9"/>
    </row>
    <row r="71" spans="1:20" ht="18" customHeight="1" hidden="1" thickBot="1">
      <c r="A71" s="7"/>
      <c r="B71" s="7"/>
      <c r="C71" s="9"/>
      <c r="D71" s="9"/>
      <c r="E71" s="9"/>
      <c r="F71" s="44" t="e">
        <f t="shared" si="2"/>
        <v>#N/A</v>
      </c>
      <c r="G71" s="96"/>
      <c r="H71" s="97"/>
      <c r="I71" s="98"/>
      <c r="J71" s="99"/>
      <c r="K71" s="100"/>
      <c r="L71" s="101"/>
      <c r="M71" s="8"/>
      <c r="O71" s="55"/>
      <c r="P71" s="56"/>
      <c r="Q71" s="54"/>
      <c r="R71" s="43"/>
      <c r="S71" s="43"/>
      <c r="T71" s="9"/>
    </row>
    <row r="72" spans="1:20" ht="18" customHeight="1" hidden="1" thickBot="1">
      <c r="A72" s="7"/>
      <c r="B72" s="7"/>
      <c r="C72" s="9"/>
      <c r="D72" s="9"/>
      <c r="E72" s="9"/>
      <c r="F72" s="44" t="e">
        <f t="shared" si="2"/>
        <v>#N/A</v>
      </c>
      <c r="G72" s="96"/>
      <c r="H72" s="97"/>
      <c r="I72" s="98"/>
      <c r="J72" s="99"/>
      <c r="K72" s="100"/>
      <c r="L72" s="101"/>
      <c r="M72" s="8"/>
      <c r="O72" s="55"/>
      <c r="P72" s="56"/>
      <c r="Q72" s="54"/>
      <c r="R72" s="43"/>
      <c r="S72" s="43"/>
      <c r="T72" s="9"/>
    </row>
    <row r="73" spans="1:20" ht="18" customHeight="1" hidden="1" thickBot="1">
      <c r="A73" s="7"/>
      <c r="B73" s="7"/>
      <c r="C73" s="9"/>
      <c r="D73" s="9"/>
      <c r="E73" s="9"/>
      <c r="F73" s="44" t="e">
        <f t="shared" si="2"/>
        <v>#N/A</v>
      </c>
      <c r="G73" s="96"/>
      <c r="H73" s="97"/>
      <c r="I73" s="98"/>
      <c r="J73" s="99"/>
      <c r="K73" s="100"/>
      <c r="L73" s="101"/>
      <c r="M73" s="8"/>
      <c r="O73" s="55"/>
      <c r="P73" s="56"/>
      <c r="Q73" s="54"/>
      <c r="R73" s="43"/>
      <c r="S73" s="43"/>
      <c r="T73" s="9"/>
    </row>
    <row r="74" spans="1:20" ht="18" customHeight="1" hidden="1" thickBot="1">
      <c r="A74" s="7"/>
      <c r="B74" s="7"/>
      <c r="C74" s="9"/>
      <c r="D74" s="9"/>
      <c r="E74" s="9"/>
      <c r="F74" s="44" t="e">
        <f t="shared" si="2"/>
        <v>#N/A</v>
      </c>
      <c r="G74" s="96"/>
      <c r="H74" s="97"/>
      <c r="I74" s="98"/>
      <c r="J74" s="99"/>
      <c r="K74" s="100"/>
      <c r="L74" s="101"/>
      <c r="M74" s="8"/>
      <c r="O74" s="55"/>
      <c r="P74" s="56"/>
      <c r="Q74" s="54"/>
      <c r="R74" s="43"/>
      <c r="S74" s="43"/>
      <c r="T74" s="9"/>
    </row>
    <row r="75" spans="1:20" ht="18" customHeight="1" hidden="1" thickBot="1">
      <c r="A75" s="7"/>
      <c r="B75" s="7"/>
      <c r="C75" s="9"/>
      <c r="D75" s="9"/>
      <c r="E75" s="9"/>
      <c r="F75" s="44" t="e">
        <f t="shared" si="2"/>
        <v>#N/A</v>
      </c>
      <c r="G75" s="96"/>
      <c r="H75" s="97"/>
      <c r="I75" s="98"/>
      <c r="J75" s="99"/>
      <c r="K75" s="100"/>
      <c r="L75" s="101"/>
      <c r="M75" s="8"/>
      <c r="O75" s="55"/>
      <c r="P75" s="56"/>
      <c r="Q75" s="54"/>
      <c r="R75" s="43"/>
      <c r="S75" s="43"/>
      <c r="T75" s="9"/>
    </row>
    <row r="76" spans="1:20" ht="18" customHeight="1" hidden="1" thickBot="1">
      <c r="A76" s="7"/>
      <c r="B76" s="7"/>
      <c r="C76" s="9"/>
      <c r="D76" s="9"/>
      <c r="E76" s="9"/>
      <c r="F76" s="44" t="e">
        <f t="shared" si="2"/>
        <v>#N/A</v>
      </c>
      <c r="G76" s="102"/>
      <c r="H76" s="103"/>
      <c r="I76" s="104"/>
      <c r="J76" s="105"/>
      <c r="K76" s="106"/>
      <c r="L76" s="107"/>
      <c r="M76" s="8"/>
      <c r="O76" s="55"/>
      <c r="P76" s="56"/>
      <c r="Q76" s="54"/>
      <c r="R76" s="43"/>
      <c r="S76" s="43"/>
      <c r="T76" s="9"/>
    </row>
    <row r="77" spans="1:20" ht="18" customHeight="1">
      <c r="A77" s="7"/>
      <c r="B77" s="7"/>
      <c r="C77" s="9"/>
      <c r="D77" s="9"/>
      <c r="E77" s="9"/>
      <c r="F77" s="9"/>
      <c r="G77" s="245" t="s">
        <v>19</v>
      </c>
      <c r="H77" s="246"/>
      <c r="I77" s="169" t="e">
        <f>SUM(F67:F76)*2</f>
        <v>#N/A</v>
      </c>
      <c r="J77" s="169"/>
      <c r="K77" s="169"/>
      <c r="L77" s="170"/>
      <c r="M77" s="8"/>
      <c r="O77" s="55"/>
      <c r="P77" s="56"/>
      <c r="Q77" s="54"/>
      <c r="R77" s="43"/>
      <c r="S77" s="43"/>
      <c r="T77" s="9"/>
    </row>
    <row r="78" spans="1:20" ht="18" customHeight="1" thickBot="1">
      <c r="A78" s="7"/>
      <c r="B78" s="7"/>
      <c r="C78" s="9"/>
      <c r="D78" s="9"/>
      <c r="E78" s="9"/>
      <c r="F78" s="9"/>
      <c r="G78" s="56"/>
      <c r="H78" s="56"/>
      <c r="I78" s="77"/>
      <c r="J78" s="77"/>
      <c r="K78" s="77"/>
      <c r="L78" s="78"/>
      <c r="M78" s="8"/>
      <c r="O78" s="55"/>
      <c r="P78" s="56"/>
      <c r="Q78" s="54"/>
      <c r="R78" s="43"/>
      <c r="S78" s="43"/>
      <c r="T78" s="9"/>
    </row>
    <row r="79" spans="1:20" ht="18" customHeight="1" thickBot="1">
      <c r="A79" s="7"/>
      <c r="B79" s="132" t="s">
        <v>19</v>
      </c>
      <c r="C79" s="133"/>
      <c r="D79" s="133"/>
      <c r="E79" s="133"/>
      <c r="F79" s="134"/>
      <c r="G79" s="9"/>
      <c r="H79" s="9"/>
      <c r="I79" s="9"/>
      <c r="J79" s="9"/>
      <c r="K79" s="9"/>
      <c r="L79" s="8"/>
      <c r="M79" s="8"/>
      <c r="O79" s="55"/>
      <c r="P79" s="56"/>
      <c r="Q79" s="54"/>
      <c r="T79" s="9"/>
    </row>
    <row r="80" spans="1:20" ht="30" customHeight="1" thickBot="1">
      <c r="A80" s="7"/>
      <c r="B80" s="293" t="s">
        <v>30</v>
      </c>
      <c r="C80" s="294"/>
      <c r="D80" s="294"/>
      <c r="E80" s="293" t="s">
        <v>31</v>
      </c>
      <c r="F80" s="294"/>
      <c r="G80" s="21"/>
      <c r="H80" s="21"/>
      <c r="I80" s="21"/>
      <c r="J80" s="21"/>
      <c r="K80" s="21"/>
      <c r="L80" s="33"/>
      <c r="M80" s="8"/>
      <c r="Q80" s="13"/>
      <c r="T80" s="9"/>
    </row>
    <row r="81" spans="1:20" ht="16.5" thickBot="1">
      <c r="A81" s="7"/>
      <c r="B81" s="288" t="s">
        <v>2</v>
      </c>
      <c r="C81" s="289"/>
      <c r="D81" s="289"/>
      <c r="E81" s="295">
        <v>0</v>
      </c>
      <c r="F81" s="295"/>
      <c r="G81" s="34"/>
      <c r="H81" s="132" t="s">
        <v>48</v>
      </c>
      <c r="I81" s="133"/>
      <c r="J81" s="133"/>
      <c r="K81" s="134"/>
      <c r="L81" s="47"/>
      <c r="M81" s="8"/>
      <c r="Q81" s="13"/>
      <c r="T81" s="9"/>
    </row>
    <row r="82" spans="1:20" ht="16.5" thickBot="1">
      <c r="A82" s="7"/>
      <c r="B82" s="257" t="s">
        <v>3</v>
      </c>
      <c r="C82" s="258"/>
      <c r="D82" s="258"/>
      <c r="E82" s="250">
        <v>0.02</v>
      </c>
      <c r="F82" s="250"/>
      <c r="G82" s="34"/>
      <c r="H82" s="135" t="e">
        <f>I45+I52+I77</f>
        <v>#N/A</v>
      </c>
      <c r="I82" s="136"/>
      <c r="J82" s="136"/>
      <c r="K82" s="137"/>
      <c r="L82" s="48"/>
      <c r="M82" s="8"/>
      <c r="Q82" s="9"/>
      <c r="R82" s="9"/>
      <c r="S82" s="9"/>
      <c r="T82" s="9"/>
    </row>
    <row r="83" spans="1:13" s="9" customFormat="1" ht="15" thickBot="1">
      <c r="A83" s="7"/>
      <c r="B83" s="255" t="s">
        <v>4</v>
      </c>
      <c r="C83" s="256"/>
      <c r="D83" s="256"/>
      <c r="E83" s="127">
        <v>0.05</v>
      </c>
      <c r="F83" s="127"/>
      <c r="G83" s="34"/>
      <c r="L83" s="8"/>
      <c r="M83" s="8"/>
    </row>
    <row r="84" spans="1:13" ht="16.5" thickBot="1">
      <c r="A84" s="7"/>
      <c r="B84" s="253" t="s">
        <v>5</v>
      </c>
      <c r="C84" s="254"/>
      <c r="D84" s="254"/>
      <c r="E84" s="126">
        <v>0.1</v>
      </c>
      <c r="F84" s="126"/>
      <c r="G84" s="34"/>
      <c r="H84" s="138" t="s">
        <v>83</v>
      </c>
      <c r="I84" s="139"/>
      <c r="J84" s="139"/>
      <c r="K84" s="140"/>
      <c r="L84" s="8"/>
      <c r="M84" s="8"/>
    </row>
    <row r="85" spans="1:13" ht="16.5" thickBot="1">
      <c r="A85" s="7"/>
      <c r="B85" s="251" t="s">
        <v>6</v>
      </c>
      <c r="C85" s="252"/>
      <c r="D85" s="252"/>
      <c r="E85" s="109">
        <v>0.15</v>
      </c>
      <c r="F85" s="109"/>
      <c r="G85" s="34"/>
      <c r="H85" s="135" t="e">
        <f>IF(H82&lt;=30.99,30,IF(AND(H82&gt;=31,H82&lt;=40.99),"20",IF(AND(H82&gt;=41,H82&lt;=50.99),"15",IF(AND(H82&gt;=51,H82&lt;=60.99),"10",IF(AND(H82&gt;=61,H82&lt;=70.99),"5",IF(AND(H82&gt;=71,H82&lt;=80.99),"2",IF(H82&gt;=81,0)))))))</f>
        <v>#N/A</v>
      </c>
      <c r="I85" s="136"/>
      <c r="J85" s="136"/>
      <c r="K85" s="137"/>
      <c r="L85" s="33"/>
      <c r="M85" s="8"/>
    </row>
    <row r="86" spans="1:13" ht="15">
      <c r="A86" s="7"/>
      <c r="B86" s="128" t="s">
        <v>7</v>
      </c>
      <c r="C86" s="129"/>
      <c r="D86" s="129"/>
      <c r="E86" s="108">
        <v>0.2</v>
      </c>
      <c r="F86" s="108"/>
      <c r="G86" s="34"/>
      <c r="H86" s="21"/>
      <c r="I86" s="21"/>
      <c r="J86" s="21"/>
      <c r="K86" s="21"/>
      <c r="L86" s="33"/>
      <c r="M86" s="8"/>
    </row>
    <row r="87" spans="1:13" ht="15" thickBot="1">
      <c r="A87" s="7"/>
      <c r="B87" s="248" t="s">
        <v>8</v>
      </c>
      <c r="C87" s="249"/>
      <c r="D87" s="249"/>
      <c r="E87" s="247">
        <v>0.3</v>
      </c>
      <c r="F87" s="247"/>
      <c r="G87" s="34"/>
      <c r="H87" s="21"/>
      <c r="I87" s="21"/>
      <c r="J87" s="21"/>
      <c r="K87" s="21"/>
      <c r="L87" s="33"/>
      <c r="M87" s="8"/>
    </row>
    <row r="88" spans="1:13" ht="18" customHeight="1">
      <c r="A88" s="7"/>
      <c r="B88" s="7"/>
      <c r="C88" s="10"/>
      <c r="D88" s="9"/>
      <c r="E88" s="9"/>
      <c r="F88" s="9"/>
      <c r="G88" s="9"/>
      <c r="H88" s="9"/>
      <c r="I88" s="9"/>
      <c r="J88" s="9"/>
      <c r="K88" s="9"/>
      <c r="L88" s="8"/>
      <c r="M88" s="8"/>
    </row>
    <row r="89" spans="1:13" ht="18" customHeight="1" thickBot="1">
      <c r="A89" s="7"/>
      <c r="B89" s="22"/>
      <c r="C89" s="23"/>
      <c r="D89" s="24"/>
      <c r="E89" s="24"/>
      <c r="F89" s="24"/>
      <c r="G89" s="24"/>
      <c r="H89" s="24"/>
      <c r="I89" s="24"/>
      <c r="J89" s="24"/>
      <c r="K89" s="24"/>
      <c r="L89" s="25"/>
      <c r="M89" s="8"/>
    </row>
    <row r="90" spans="1:13" ht="15.75" customHeight="1" thickBot="1">
      <c r="A90" s="7"/>
      <c r="B90" s="110" t="s">
        <v>50</v>
      </c>
      <c r="C90" s="111"/>
      <c r="D90" s="111"/>
      <c r="E90" s="111"/>
      <c r="F90" s="111"/>
      <c r="G90" s="111"/>
      <c r="H90" s="111"/>
      <c r="I90" s="111"/>
      <c r="J90" s="112"/>
      <c r="K90" s="141" t="s">
        <v>64</v>
      </c>
      <c r="L90" s="142"/>
      <c r="M90" s="8"/>
    </row>
    <row r="91" spans="1:13" ht="18.75" customHeight="1" thickBot="1">
      <c r="A91" s="7"/>
      <c r="B91" s="113"/>
      <c r="C91" s="114"/>
      <c r="D91" s="114"/>
      <c r="E91" s="114"/>
      <c r="F91" s="114"/>
      <c r="G91" s="114"/>
      <c r="H91" s="114"/>
      <c r="I91" s="114"/>
      <c r="J91" s="115"/>
      <c r="K91" s="143"/>
      <c r="L91" s="144"/>
      <c r="M91" s="8"/>
    </row>
    <row r="92" spans="1:13" ht="15.75" customHeight="1">
      <c r="A92" s="7"/>
      <c r="B92" s="39"/>
      <c r="C92" s="39"/>
      <c r="D92" s="39"/>
      <c r="E92" s="39"/>
      <c r="F92" s="39"/>
      <c r="G92" s="39"/>
      <c r="H92" s="39"/>
      <c r="I92" s="39"/>
      <c r="J92" s="39"/>
      <c r="K92" s="40"/>
      <c r="L92" s="40"/>
      <c r="M92" s="8"/>
    </row>
    <row r="93" spans="1:13" ht="15.75" customHeight="1" thickBot="1">
      <c r="A93" s="7"/>
      <c r="B93" s="39"/>
      <c r="C93" s="39"/>
      <c r="D93" s="39"/>
      <c r="E93" s="39"/>
      <c r="F93" s="39"/>
      <c r="G93" s="39"/>
      <c r="H93" s="39"/>
      <c r="I93" s="39"/>
      <c r="J93" s="39"/>
      <c r="K93" s="40"/>
      <c r="L93" s="40"/>
      <c r="M93" s="8"/>
    </row>
    <row r="94" spans="1:13" ht="15.75" customHeight="1" thickBot="1">
      <c r="A94" s="7"/>
      <c r="B94" s="119" t="s">
        <v>57</v>
      </c>
      <c r="C94" s="120"/>
      <c r="D94" s="120"/>
      <c r="E94" s="120"/>
      <c r="F94" s="120"/>
      <c r="G94" s="120"/>
      <c r="H94" s="120"/>
      <c r="I94" s="120"/>
      <c r="J94" s="120"/>
      <c r="K94" s="120"/>
      <c r="L94" s="121"/>
      <c r="M94" s="8"/>
    </row>
    <row r="95" spans="1:13" ht="15.75" customHeight="1">
      <c r="A95" s="7"/>
      <c r="B95" s="87"/>
      <c r="C95" s="88"/>
      <c r="D95" s="88"/>
      <c r="E95" s="88"/>
      <c r="F95" s="88"/>
      <c r="G95" s="88"/>
      <c r="H95" s="88"/>
      <c r="I95" s="88"/>
      <c r="J95" s="88"/>
      <c r="K95" s="88"/>
      <c r="L95" s="89"/>
      <c r="M95" s="8"/>
    </row>
    <row r="96" spans="1:13" ht="15.75" customHeight="1">
      <c r="A96" s="7"/>
      <c r="B96" s="90"/>
      <c r="C96" s="91"/>
      <c r="D96" s="91"/>
      <c r="E96" s="91"/>
      <c r="F96" s="91"/>
      <c r="G96" s="91"/>
      <c r="H96" s="91"/>
      <c r="I96" s="91"/>
      <c r="J96" s="91"/>
      <c r="K96" s="91"/>
      <c r="L96" s="92"/>
      <c r="M96" s="8"/>
    </row>
    <row r="97" spans="1:13" ht="15.75" customHeight="1">
      <c r="A97" s="7"/>
      <c r="B97" s="90"/>
      <c r="C97" s="91"/>
      <c r="D97" s="91"/>
      <c r="E97" s="91"/>
      <c r="F97" s="91"/>
      <c r="G97" s="91"/>
      <c r="H97" s="91"/>
      <c r="I97" s="91"/>
      <c r="J97" s="91"/>
      <c r="K97" s="91"/>
      <c r="L97" s="92"/>
      <c r="M97" s="8"/>
    </row>
    <row r="98" spans="1:13" ht="15.75" customHeight="1" thickBot="1">
      <c r="A98" s="7"/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5"/>
      <c r="M98" s="8"/>
    </row>
    <row r="99" spans="1:13" ht="15.75" customHeight="1">
      <c r="A99" s="7"/>
      <c r="B99" s="9"/>
      <c r="C99" s="9"/>
      <c r="D99" s="9"/>
      <c r="E99" s="13"/>
      <c r="F99" s="16"/>
      <c r="G99" s="16"/>
      <c r="H99" s="36"/>
      <c r="I99" s="37"/>
      <c r="J99" s="37"/>
      <c r="K99" s="37"/>
      <c r="L99" s="13"/>
      <c r="M99" s="8"/>
    </row>
    <row r="100" spans="1:13" ht="15.75" customHeight="1" thickBot="1">
      <c r="A100" s="7"/>
      <c r="B100" s="9"/>
      <c r="C100" s="9"/>
      <c r="D100" s="9"/>
      <c r="E100" s="13"/>
      <c r="F100" s="16"/>
      <c r="G100" s="16"/>
      <c r="H100" s="36"/>
      <c r="I100" s="37"/>
      <c r="J100" s="37"/>
      <c r="K100" s="37"/>
      <c r="L100" s="13"/>
      <c r="M100" s="8"/>
    </row>
    <row r="101" spans="1:13" ht="15.75" customHeight="1" thickBot="1">
      <c r="A101" s="7"/>
      <c r="B101" s="116" t="s">
        <v>58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"/>
    </row>
    <row r="102" spans="1:13" ht="18" customHeight="1" thickBot="1">
      <c r="A102" s="7"/>
      <c r="B102" s="41" t="s">
        <v>51</v>
      </c>
      <c r="C102" s="84"/>
      <c r="D102" s="85"/>
      <c r="E102" s="85"/>
      <c r="F102" s="85"/>
      <c r="G102" s="85"/>
      <c r="H102" s="85"/>
      <c r="I102" s="85"/>
      <c r="J102" s="85"/>
      <c r="K102" s="85"/>
      <c r="L102" s="86"/>
      <c r="M102" s="8"/>
    </row>
    <row r="103" spans="1:13" ht="18" customHeight="1" thickBot="1">
      <c r="A103" s="7"/>
      <c r="B103" s="41" t="s">
        <v>56</v>
      </c>
      <c r="C103" s="122"/>
      <c r="D103" s="123"/>
      <c r="E103" s="69" t="s">
        <v>54</v>
      </c>
      <c r="F103" s="84"/>
      <c r="G103" s="86"/>
      <c r="H103" s="70" t="s">
        <v>55</v>
      </c>
      <c r="I103" s="124"/>
      <c r="J103" s="125"/>
      <c r="K103" s="71"/>
      <c r="L103" s="72"/>
      <c r="M103" s="8"/>
    </row>
    <row r="104" spans="1:13" ht="18" customHeight="1" thickBot="1">
      <c r="A104" s="7"/>
      <c r="B104" s="41" t="s">
        <v>52</v>
      </c>
      <c r="C104" s="84"/>
      <c r="D104" s="85"/>
      <c r="E104" s="85"/>
      <c r="F104" s="85"/>
      <c r="G104" s="85"/>
      <c r="H104" s="85"/>
      <c r="I104" s="85"/>
      <c r="J104" s="86"/>
      <c r="K104" s="71"/>
      <c r="L104" s="72"/>
      <c r="M104" s="8"/>
    </row>
    <row r="105" spans="1:17" ht="18" customHeight="1" thickBot="1">
      <c r="A105" s="7"/>
      <c r="B105" s="41" t="s">
        <v>53</v>
      </c>
      <c r="C105" s="84"/>
      <c r="D105" s="85"/>
      <c r="E105" s="86"/>
      <c r="F105" s="73"/>
      <c r="G105" s="73"/>
      <c r="H105" s="74"/>
      <c r="I105" s="71"/>
      <c r="J105" s="71"/>
      <c r="K105" s="71"/>
      <c r="L105" s="72"/>
      <c r="M105" s="8"/>
      <c r="Q105" s="67"/>
    </row>
    <row r="106" spans="1:17" ht="15.75" customHeight="1" thickBot="1">
      <c r="A106" s="7"/>
      <c r="B106" s="46"/>
      <c r="C106" s="9"/>
      <c r="D106" s="9"/>
      <c r="E106" s="13"/>
      <c r="F106" s="16"/>
      <c r="G106" s="16"/>
      <c r="H106" s="36"/>
      <c r="I106" s="37"/>
      <c r="J106" s="37"/>
      <c r="K106" s="37"/>
      <c r="L106" s="13"/>
      <c r="M106" s="8"/>
      <c r="Q106" s="68"/>
    </row>
    <row r="107" spans="1:17" ht="15.75" customHeight="1">
      <c r="A107" s="7"/>
      <c r="B107" s="46"/>
      <c r="C107" s="9"/>
      <c r="D107" s="9"/>
      <c r="E107" s="313" t="s">
        <v>49</v>
      </c>
      <c r="F107" s="314"/>
      <c r="G107" s="309" t="e">
        <f>L20+L27+H85</f>
        <v>#N/A</v>
      </c>
      <c r="H107" s="310"/>
      <c r="I107" s="37"/>
      <c r="J107" s="37"/>
      <c r="K107" s="37"/>
      <c r="L107" s="13"/>
      <c r="M107" s="8"/>
      <c r="Q107" s="68"/>
    </row>
    <row r="108" spans="1:17" ht="15.75" customHeight="1" thickBot="1">
      <c r="A108" s="7"/>
      <c r="B108" s="46"/>
      <c r="C108" s="9"/>
      <c r="D108" s="9"/>
      <c r="E108" s="315"/>
      <c r="F108" s="316"/>
      <c r="G108" s="311"/>
      <c r="H108" s="312"/>
      <c r="I108" s="37"/>
      <c r="J108" s="37"/>
      <c r="K108" s="37"/>
      <c r="L108" s="13"/>
      <c r="M108" s="8"/>
      <c r="Q108" s="68"/>
    </row>
    <row r="109" spans="1:13" ht="10.5" customHeight="1" thickBot="1">
      <c r="A109" s="7"/>
      <c r="B109" s="9"/>
      <c r="C109" s="38"/>
      <c r="D109" s="38"/>
      <c r="I109" s="35"/>
      <c r="J109" s="35"/>
      <c r="K109" s="9"/>
      <c r="L109" s="9"/>
      <c r="M109" s="8"/>
    </row>
    <row r="110" spans="1:13" ht="16.5" thickBot="1">
      <c r="A110" s="7"/>
      <c r="B110" s="9"/>
      <c r="C110" s="38"/>
      <c r="D110" s="38"/>
      <c r="E110" s="116" t="s">
        <v>202</v>
      </c>
      <c r="F110" s="317"/>
      <c r="G110" s="317"/>
      <c r="H110" s="318"/>
      <c r="I110" s="35"/>
      <c r="J110" s="35"/>
      <c r="K110" s="9"/>
      <c r="L110" s="9"/>
      <c r="M110" s="8"/>
    </row>
    <row r="111" spans="1:13" ht="17.1" customHeight="1" thickBot="1">
      <c r="A111" s="7"/>
      <c r="B111" s="9"/>
      <c r="C111" s="38"/>
      <c r="D111" s="38"/>
      <c r="E111" s="305">
        <f ca="1">NOW()</f>
        <v>43752.56902962963</v>
      </c>
      <c r="F111" s="306"/>
      <c r="G111" s="306"/>
      <c r="H111" s="307"/>
      <c r="I111" s="35"/>
      <c r="K111" s="9"/>
      <c r="L111" s="9"/>
      <c r="M111" s="8"/>
    </row>
    <row r="112" spans="1:13" ht="18" customHeight="1">
      <c r="A112" s="7"/>
      <c r="B112" s="9"/>
      <c r="C112" s="38"/>
      <c r="D112" s="38"/>
      <c r="I112" s="35"/>
      <c r="J112" s="35"/>
      <c r="K112" s="9"/>
      <c r="L112" s="9"/>
      <c r="M112" s="8"/>
    </row>
    <row r="113" spans="1:13" ht="15.75" customHeight="1" thickBot="1">
      <c r="A113" s="22"/>
      <c r="B113" s="24"/>
      <c r="C113" s="23"/>
      <c r="D113" s="24"/>
      <c r="E113" s="24"/>
      <c r="F113" s="24"/>
      <c r="G113" s="24"/>
      <c r="H113" s="24"/>
      <c r="I113" s="24"/>
      <c r="J113" s="24"/>
      <c r="K113" s="24"/>
      <c r="L113" s="24"/>
      <c r="M113" s="25"/>
    </row>
    <row r="114" spans="1:13" ht="15.75" customHeight="1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.75" customHeight="1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.75" customHeight="1">
      <c r="A116" s="9"/>
      <c r="B116" s="9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5.75" customHeight="1">
      <c r="A117" s="9"/>
      <c r="B117" s="9"/>
      <c r="C117" s="10"/>
      <c r="D117" s="9"/>
      <c r="E117" s="9"/>
      <c r="F117" s="81"/>
      <c r="G117" s="9"/>
      <c r="H117" s="9"/>
      <c r="I117" s="9"/>
      <c r="J117" s="9"/>
      <c r="K117" s="9"/>
      <c r="L117" s="9"/>
      <c r="M117" s="9"/>
    </row>
    <row r="118" spans="1:13" ht="15.75" customHeight="1">
      <c r="A118" s="9"/>
      <c r="B118" s="9"/>
      <c r="C118" s="10"/>
      <c r="D118" s="9"/>
      <c r="E118" s="9"/>
      <c r="F118" s="83"/>
      <c r="G118" s="9"/>
      <c r="H118" s="9"/>
      <c r="I118" s="9"/>
      <c r="J118" s="9"/>
      <c r="K118" s="9"/>
      <c r="L118" s="9"/>
      <c r="M118" s="9"/>
    </row>
    <row r="119" spans="1:13" ht="15.75" customHeight="1">
      <c r="A119" s="9"/>
      <c r="B119" s="9"/>
      <c r="C119" s="10"/>
      <c r="D119" s="9"/>
      <c r="E119" s="9"/>
      <c r="F119" s="82"/>
      <c r="G119" s="9"/>
      <c r="H119" s="9"/>
      <c r="I119" s="9"/>
      <c r="J119" s="9"/>
      <c r="K119" s="9"/>
      <c r="L119" s="9"/>
      <c r="M119" s="9"/>
    </row>
    <row r="120" spans="1:13" ht="15.75" customHeight="1">
      <c r="A120" s="9"/>
      <c r="B120" s="9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37" ht="15.75" customHeight="1">
      <c r="A121" s="9"/>
      <c r="B121" s="9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AH121" s="308"/>
      <c r="AI121" s="308"/>
      <c r="AJ121" s="308"/>
      <c r="AK121" s="308"/>
    </row>
    <row r="122" spans="1:13" ht="15.75" customHeight="1">
      <c r="A122" s="9"/>
      <c r="B122" s="9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.75" customHeight="1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5.75" customHeight="1">
      <c r="A124" s="9"/>
      <c r="B124" s="9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5.75" customHeight="1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9" spans="8:36" ht="15"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22"/>
      <c r="V129" s="322"/>
      <c r="W129" s="322"/>
      <c r="X129" s="322"/>
      <c r="Y129" s="322"/>
      <c r="Z129" s="322"/>
      <c r="AA129" s="322"/>
      <c r="AB129" s="322"/>
      <c r="AC129" s="322"/>
      <c r="AD129" s="322"/>
      <c r="AE129" s="322"/>
      <c r="AF129" s="322"/>
      <c r="AG129" s="322"/>
      <c r="AH129" s="322"/>
      <c r="AI129" s="322"/>
      <c r="AJ129" s="322"/>
    </row>
    <row r="130" spans="8:36" ht="15"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2"/>
      <c r="Z130" s="322"/>
      <c r="AA130" s="322"/>
      <c r="AB130" s="322"/>
      <c r="AC130" s="322"/>
      <c r="AD130" s="322"/>
      <c r="AE130" s="322"/>
      <c r="AF130" s="322"/>
      <c r="AG130" s="322"/>
      <c r="AH130" s="322"/>
      <c r="AI130" s="322"/>
      <c r="AJ130" s="322"/>
    </row>
    <row r="131" spans="8:36" ht="15"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  <c r="AB131" s="322"/>
      <c r="AC131" s="322"/>
      <c r="AD131" s="322"/>
      <c r="AE131" s="322"/>
      <c r="AF131" s="322"/>
      <c r="AG131" s="322"/>
      <c r="AH131" s="322"/>
      <c r="AI131" s="322"/>
      <c r="AJ131" s="322"/>
    </row>
    <row r="132" spans="8:36" ht="40.5" customHeight="1"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322"/>
      <c r="AD132" s="322"/>
      <c r="AE132" s="322"/>
      <c r="AF132" s="322"/>
      <c r="AG132" s="322"/>
      <c r="AH132" s="322"/>
      <c r="AI132" s="322"/>
      <c r="AJ132" s="322"/>
    </row>
    <row r="133" spans="8:36" ht="15"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2"/>
      <c r="AC133" s="322"/>
      <c r="AD133" s="322"/>
      <c r="AE133" s="322"/>
      <c r="AF133" s="322"/>
      <c r="AG133" s="322"/>
      <c r="AH133" s="322"/>
      <c r="AI133" s="322"/>
      <c r="AJ133" s="322"/>
    </row>
    <row r="134" spans="8:36" ht="15"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  <c r="AB134" s="322"/>
      <c r="AC134" s="322"/>
      <c r="AD134" s="322"/>
      <c r="AE134" s="322"/>
      <c r="AF134" s="322"/>
      <c r="AG134" s="322"/>
      <c r="AH134" s="322"/>
      <c r="AI134" s="322"/>
      <c r="AJ134" s="322"/>
    </row>
    <row r="135" spans="8:36" ht="15"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2"/>
    </row>
    <row r="136" spans="8:36" ht="15"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</row>
    <row r="137" spans="8:36" ht="15"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2"/>
      <c r="Z137" s="322"/>
      <c r="AA137" s="322"/>
      <c r="AB137" s="322"/>
      <c r="AC137" s="322"/>
      <c r="AD137" s="322"/>
      <c r="AE137" s="322"/>
      <c r="AF137" s="322"/>
      <c r="AG137" s="322"/>
      <c r="AH137" s="322"/>
      <c r="AI137" s="322"/>
      <c r="AJ137" s="322"/>
    </row>
    <row r="138" spans="8:36" ht="15"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2"/>
    </row>
    <row r="139" spans="8:36" ht="15"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2"/>
    </row>
    <row r="140" spans="8:36" ht="15"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</row>
    <row r="141" spans="8:36" ht="15"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2"/>
    </row>
    <row r="142" spans="8:36" ht="15"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2"/>
    </row>
    <row r="143" spans="8:36" ht="15"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322"/>
      <c r="U143" s="322"/>
      <c r="V143" s="322"/>
      <c r="W143" s="322"/>
      <c r="X143" s="322"/>
      <c r="Y143" s="322"/>
      <c r="Z143" s="322"/>
      <c r="AA143" s="322"/>
      <c r="AB143" s="322"/>
      <c r="AC143" s="322"/>
      <c r="AD143" s="322"/>
      <c r="AE143" s="322"/>
      <c r="AF143" s="322"/>
      <c r="AG143" s="322"/>
      <c r="AH143" s="322"/>
      <c r="AI143" s="322"/>
      <c r="AJ143" s="322"/>
    </row>
    <row r="144" spans="8:36" ht="15"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322"/>
      <c r="U144" s="322"/>
      <c r="V144" s="322"/>
      <c r="W144" s="322"/>
      <c r="X144" s="322"/>
      <c r="Y144" s="322"/>
      <c r="Z144" s="322"/>
      <c r="AA144" s="322"/>
      <c r="AB144" s="322"/>
      <c r="AC144" s="322"/>
      <c r="AD144" s="322"/>
      <c r="AE144" s="322"/>
      <c r="AF144" s="322"/>
      <c r="AG144" s="322"/>
      <c r="AH144" s="322"/>
      <c r="AI144" s="322"/>
      <c r="AJ144" s="322"/>
    </row>
    <row r="145" spans="8:36" ht="15"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322"/>
      <c r="U145" s="322"/>
      <c r="V145" s="322"/>
      <c r="W145" s="322"/>
      <c r="X145" s="322"/>
      <c r="Y145" s="322"/>
      <c r="Z145" s="322"/>
      <c r="AA145" s="322"/>
      <c r="AB145" s="322"/>
      <c r="AC145" s="322"/>
      <c r="AD145" s="322"/>
      <c r="AE145" s="322"/>
      <c r="AF145" s="322"/>
      <c r="AG145" s="322"/>
      <c r="AH145" s="322"/>
      <c r="AI145" s="322"/>
      <c r="AJ145" s="322"/>
    </row>
    <row r="146" spans="8:36" ht="15"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  <c r="AI146" s="322"/>
      <c r="AJ146" s="322"/>
    </row>
    <row r="147" spans="8:36" ht="15"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2"/>
      <c r="T147" s="322"/>
      <c r="U147" s="322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F147" s="322"/>
      <c r="AG147" s="322"/>
      <c r="AH147" s="322"/>
      <c r="AI147" s="322"/>
      <c r="AJ147" s="322"/>
    </row>
  </sheetData>
  <sheetProtection algorithmName="SHA-512" hashValue="ks0ezUGwEeV2OxqOUeTYe7fk7tn2yZQlRBQlxj0ayEjAP15ocXEhlj7SOLEXVATG5wtOFWWYHQWkqcpJK83N5Q==" saltValue="OcQWXwKNa2KwFa8Wb0O2Kw==" spinCount="100000" sheet="1" selectLockedCells="1"/>
  <mergeCells count="163">
    <mergeCell ref="E111:H111"/>
    <mergeCell ref="AH121:AK121"/>
    <mergeCell ref="G107:H108"/>
    <mergeCell ref="E107:F108"/>
    <mergeCell ref="E110:H110"/>
    <mergeCell ref="I36:L40"/>
    <mergeCell ref="B58:F58"/>
    <mergeCell ref="B59:F59"/>
    <mergeCell ref="B60:F60"/>
    <mergeCell ref="B61:F61"/>
    <mergeCell ref="B62:F62"/>
    <mergeCell ref="B63:F63"/>
    <mergeCell ref="B64:F64"/>
    <mergeCell ref="B65:F65"/>
    <mergeCell ref="B50:F50"/>
    <mergeCell ref="G36:H36"/>
    <mergeCell ref="G37:H37"/>
    <mergeCell ref="G38:H38"/>
    <mergeCell ref="G39:H39"/>
    <mergeCell ref="G40:H40"/>
    <mergeCell ref="B36:F36"/>
    <mergeCell ref="B37:F37"/>
    <mergeCell ref="B38:F38"/>
    <mergeCell ref="B39:F39"/>
    <mergeCell ref="B40:F40"/>
    <mergeCell ref="H32:I32"/>
    <mergeCell ref="F3:L5"/>
    <mergeCell ref="B3:E5"/>
    <mergeCell ref="B81:D81"/>
    <mergeCell ref="B30:L30"/>
    <mergeCell ref="B80:D80"/>
    <mergeCell ref="E80:F80"/>
    <mergeCell ref="E81:F81"/>
    <mergeCell ref="B35:L35"/>
    <mergeCell ref="G41:H41"/>
    <mergeCell ref="I41:J41"/>
    <mergeCell ref="K41:L41"/>
    <mergeCell ref="D32:F33"/>
    <mergeCell ref="I51:J51"/>
    <mergeCell ref="K51:L51"/>
    <mergeCell ref="G51:H51"/>
    <mergeCell ref="G70:H70"/>
    <mergeCell ref="I70:J70"/>
    <mergeCell ref="G69:H69"/>
    <mergeCell ref="B49:F49"/>
    <mergeCell ref="I56:L66"/>
    <mergeCell ref="G56:H56"/>
    <mergeCell ref="B66:F66"/>
    <mergeCell ref="B56:F56"/>
    <mergeCell ref="B57:F57"/>
    <mergeCell ref="Q55:Q58"/>
    <mergeCell ref="Q61:Q63"/>
    <mergeCell ref="I73:J73"/>
    <mergeCell ref="K73:L73"/>
    <mergeCell ref="K68:L68"/>
    <mergeCell ref="G63:H63"/>
    <mergeCell ref="G64:H64"/>
    <mergeCell ref="G65:H65"/>
    <mergeCell ref="G66:H66"/>
    <mergeCell ref="K69:L69"/>
    <mergeCell ref="K70:L70"/>
    <mergeCell ref="I69:J69"/>
    <mergeCell ref="G71:H71"/>
    <mergeCell ref="I71:J71"/>
    <mergeCell ref="G77:H77"/>
    <mergeCell ref="I77:L77"/>
    <mergeCell ref="E87:F87"/>
    <mergeCell ref="B87:D87"/>
    <mergeCell ref="E82:F82"/>
    <mergeCell ref="G72:H72"/>
    <mergeCell ref="I72:J72"/>
    <mergeCell ref="K72:L72"/>
    <mergeCell ref="B85:D85"/>
    <mergeCell ref="B84:D84"/>
    <mergeCell ref="B83:D83"/>
    <mergeCell ref="B82:D82"/>
    <mergeCell ref="B79:F79"/>
    <mergeCell ref="G73:H73"/>
    <mergeCell ref="B45:F45"/>
    <mergeCell ref="B7:C7"/>
    <mergeCell ref="B17:L17"/>
    <mergeCell ref="B23:L24"/>
    <mergeCell ref="B8:C8"/>
    <mergeCell ref="D7:L7"/>
    <mergeCell ref="D8:L8"/>
    <mergeCell ref="E9:L11"/>
    <mergeCell ref="B9:D11"/>
    <mergeCell ref="B19:I20"/>
    <mergeCell ref="J19:K19"/>
    <mergeCell ref="J20:K20"/>
    <mergeCell ref="K12:L12"/>
    <mergeCell ref="G12:J12"/>
    <mergeCell ref="K13:L13"/>
    <mergeCell ref="G13:J13"/>
    <mergeCell ref="B12:F13"/>
    <mergeCell ref="B14:D14"/>
    <mergeCell ref="B15:D15"/>
    <mergeCell ref="E14:L14"/>
    <mergeCell ref="E15:L15"/>
    <mergeCell ref="G42:H42"/>
    <mergeCell ref="I42:J42"/>
    <mergeCell ref="K42:L42"/>
    <mergeCell ref="G45:H45"/>
    <mergeCell ref="I45:L45"/>
    <mergeCell ref="I52:L52"/>
    <mergeCell ref="G57:H57"/>
    <mergeCell ref="G58:H58"/>
    <mergeCell ref="G59:H59"/>
    <mergeCell ref="G60:H60"/>
    <mergeCell ref="G61:H61"/>
    <mergeCell ref="G62:H62"/>
    <mergeCell ref="I49:L50"/>
    <mergeCell ref="G49:H49"/>
    <mergeCell ref="G50:H50"/>
    <mergeCell ref="G52:H52"/>
    <mergeCell ref="H33:I33"/>
    <mergeCell ref="H81:K81"/>
    <mergeCell ref="H82:K82"/>
    <mergeCell ref="H84:K84"/>
    <mergeCell ref="H85:K85"/>
    <mergeCell ref="K90:L90"/>
    <mergeCell ref="K91:L91"/>
    <mergeCell ref="B26:I27"/>
    <mergeCell ref="J26:K26"/>
    <mergeCell ref="J27:K27"/>
    <mergeCell ref="G43:H43"/>
    <mergeCell ref="I43:J43"/>
    <mergeCell ref="K43:L43"/>
    <mergeCell ref="G44:H44"/>
    <mergeCell ref="I44:J44"/>
    <mergeCell ref="K44:L44"/>
    <mergeCell ref="B48:L48"/>
    <mergeCell ref="B55:L55"/>
    <mergeCell ref="K71:L71"/>
    <mergeCell ref="G67:H67"/>
    <mergeCell ref="I67:J67"/>
    <mergeCell ref="K67:L67"/>
    <mergeCell ref="G68:H68"/>
    <mergeCell ref="I68:J68"/>
    <mergeCell ref="C105:E105"/>
    <mergeCell ref="C104:J104"/>
    <mergeCell ref="B95:L98"/>
    <mergeCell ref="G75:H75"/>
    <mergeCell ref="I75:J75"/>
    <mergeCell ref="K75:L75"/>
    <mergeCell ref="G76:H76"/>
    <mergeCell ref="I76:J76"/>
    <mergeCell ref="I74:J74"/>
    <mergeCell ref="K74:L74"/>
    <mergeCell ref="K76:L76"/>
    <mergeCell ref="E86:F86"/>
    <mergeCell ref="E85:F85"/>
    <mergeCell ref="B90:J91"/>
    <mergeCell ref="B101:L101"/>
    <mergeCell ref="B94:L94"/>
    <mergeCell ref="F103:G103"/>
    <mergeCell ref="C102:L102"/>
    <mergeCell ref="C103:D103"/>
    <mergeCell ref="I103:J103"/>
    <mergeCell ref="E84:F84"/>
    <mergeCell ref="E83:F83"/>
    <mergeCell ref="B86:D86"/>
    <mergeCell ref="G74:H74"/>
  </mergeCells>
  <dataValidations count="5">
    <dataValidation type="list" operator="equal" showErrorMessage="1" promptTitle="Escolher somente uma opção" prompt="Selecione a melhor opção" errorTitle="Selecione somente uma opção" error="Você pode selicionar somente uma opção" sqref="G57 G50 G37:G40">
      <formula1>lista</formula1>
    </dataValidation>
    <dataValidation type="list" allowBlank="1" showInputMessage="1" showErrorMessage="1" sqref="K91:L91 J20 J27">
      <formula1>simnao</formula1>
    </dataValidation>
    <dataValidation type="list" allowBlank="1" showInputMessage="1" showErrorMessage="1" sqref="K13">
      <formula1>$T$4:$T$7</formula1>
    </dataValidation>
    <dataValidation type="list" allowBlank="1" showInputMessage="1" showErrorMessage="1" sqref="G13">
      <formula1>mes</formula1>
    </dataValidation>
    <dataValidation type="list" operator="equal" allowBlank="1" showErrorMessage="1" promptTitle="Escolher somente uma opção" prompt="Selecione a melhor opção" errorTitle="Selecione somente uma opção" error="Você pode selicionar somente uma opção" sqref="G58:G66">
      <formula1>lista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597" verticalDpi="597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 topLeftCell="N1">
      <selection activeCell="Q2" sqref="Q2:Q3"/>
    </sheetView>
  </sheetViews>
  <sheetFormatPr defaultColWidth="59.7109375" defaultRowHeight="15"/>
  <cols>
    <col min="1" max="1" width="12.57421875" style="0" bestFit="1" customWidth="1"/>
    <col min="2" max="2" width="55.00390625" style="0" bestFit="1" customWidth="1"/>
    <col min="3" max="3" width="6.00390625" style="0" customWidth="1"/>
    <col min="4" max="4" width="12.57421875" style="0" bestFit="1" customWidth="1"/>
    <col min="5" max="5" width="3.140625" style="0" customWidth="1"/>
    <col min="6" max="6" width="14.00390625" style="0" bestFit="1" customWidth="1"/>
    <col min="7" max="7" width="19.57421875" style="0" bestFit="1" customWidth="1"/>
    <col min="8" max="8" width="28.7109375" style="0" bestFit="1" customWidth="1"/>
    <col min="9" max="9" width="6.57421875" style="0" bestFit="1" customWidth="1"/>
    <col min="10" max="10" width="10.8515625" style="0" bestFit="1" customWidth="1"/>
    <col min="11" max="11" width="9.00390625" style="0" bestFit="1" customWidth="1"/>
    <col min="12" max="12" width="55.00390625" style="0" bestFit="1" customWidth="1"/>
    <col min="13" max="13" width="31.140625" style="0" bestFit="1" customWidth="1"/>
    <col min="14" max="14" width="22.7109375" style="0" bestFit="1" customWidth="1"/>
    <col min="15" max="15" width="32.00390625" style="0" bestFit="1" customWidth="1"/>
    <col min="16" max="16" width="42.57421875" style="0" bestFit="1" customWidth="1"/>
    <col min="17" max="17" width="40.28125" style="0" bestFit="1" customWidth="1"/>
    <col min="18" max="18" width="7.8515625" style="0" bestFit="1" customWidth="1"/>
    <col min="19" max="19" width="4.57421875" style="0" bestFit="1" customWidth="1"/>
    <col min="20" max="20" width="44.00390625" style="0" bestFit="1" customWidth="1"/>
  </cols>
  <sheetData>
    <row r="1" spans="1:20" ht="15">
      <c r="A1" s="58" t="s">
        <v>196</v>
      </c>
      <c r="B1" s="58" t="s">
        <v>84</v>
      </c>
      <c r="D1" s="58" t="s">
        <v>196</v>
      </c>
      <c r="F1" s="58" t="s">
        <v>196</v>
      </c>
      <c r="G1" s="58" t="s">
        <v>85</v>
      </c>
      <c r="H1" s="58" t="s">
        <v>87</v>
      </c>
      <c r="I1" s="58" t="s">
        <v>104</v>
      </c>
      <c r="J1" s="58" t="s">
        <v>106</v>
      </c>
      <c r="K1" s="58" t="s">
        <v>107</v>
      </c>
      <c r="L1" s="58" t="s">
        <v>108</v>
      </c>
      <c r="M1" s="58" t="s">
        <v>153</v>
      </c>
      <c r="N1" s="58" t="s">
        <v>171</v>
      </c>
      <c r="O1" s="58" t="s">
        <v>173</v>
      </c>
      <c r="P1" s="58" t="s">
        <v>184</v>
      </c>
      <c r="Q1" s="58" t="s">
        <v>189</v>
      </c>
      <c r="R1" s="58" t="s">
        <v>191</v>
      </c>
      <c r="S1" s="58" t="s">
        <v>192</v>
      </c>
      <c r="T1" s="58" t="s">
        <v>193</v>
      </c>
    </row>
    <row r="2" spans="1:20" ht="15">
      <c r="A2" s="58" t="s">
        <v>85</v>
      </c>
      <c r="B2" s="58" t="s">
        <v>86</v>
      </c>
      <c r="D2" s="58" t="s">
        <v>85</v>
      </c>
      <c r="F2" s="58" t="s">
        <v>84</v>
      </c>
      <c r="G2" s="58" t="s">
        <v>86</v>
      </c>
      <c r="H2" s="58" t="s">
        <v>88</v>
      </c>
      <c r="I2" s="58" t="s">
        <v>105</v>
      </c>
      <c r="J2" s="58" t="s">
        <v>105</v>
      </c>
      <c r="K2" s="58" t="s">
        <v>105</v>
      </c>
      <c r="L2" s="59" t="s">
        <v>109</v>
      </c>
      <c r="M2" s="58" t="s">
        <v>154</v>
      </c>
      <c r="N2" s="58" t="s">
        <v>172</v>
      </c>
      <c r="O2" s="58" t="s">
        <v>174</v>
      </c>
      <c r="P2" s="59" t="s">
        <v>185</v>
      </c>
      <c r="Q2" s="59" t="s">
        <v>190</v>
      </c>
      <c r="R2" s="58" t="s">
        <v>105</v>
      </c>
      <c r="S2" s="58" t="s">
        <v>105</v>
      </c>
      <c r="T2" s="58" t="s">
        <v>194</v>
      </c>
    </row>
    <row r="3" spans="1:17" ht="15">
      <c r="A3" s="58" t="s">
        <v>87</v>
      </c>
      <c r="B3" s="58" t="s">
        <v>88</v>
      </c>
      <c r="D3" s="58" t="s">
        <v>87</v>
      </c>
      <c r="H3" s="58" t="s">
        <v>100</v>
      </c>
      <c r="L3" s="58" t="s">
        <v>110</v>
      </c>
      <c r="M3" s="58" t="s">
        <v>155</v>
      </c>
      <c r="O3" s="58" t="s">
        <v>175</v>
      </c>
      <c r="P3" s="59" t="s">
        <v>186</v>
      </c>
      <c r="Q3" s="58" t="s">
        <v>197</v>
      </c>
    </row>
    <row r="4" spans="1:16" ht="15">
      <c r="A4" s="58" t="s">
        <v>87</v>
      </c>
      <c r="B4" s="58" t="s">
        <v>100</v>
      </c>
      <c r="D4" s="58" t="s">
        <v>104</v>
      </c>
      <c r="H4" s="58" t="s">
        <v>89</v>
      </c>
      <c r="L4" s="58" t="s">
        <v>111</v>
      </c>
      <c r="M4" s="58" t="s">
        <v>156</v>
      </c>
      <c r="O4" s="58" t="s">
        <v>176</v>
      </c>
      <c r="P4" s="59" t="s">
        <v>188</v>
      </c>
    </row>
    <row r="5" spans="1:15" ht="15">
      <c r="A5" s="58" t="s">
        <v>87</v>
      </c>
      <c r="B5" s="58" t="s">
        <v>89</v>
      </c>
      <c r="D5" s="58" t="s">
        <v>106</v>
      </c>
      <c r="H5" s="58" t="s">
        <v>90</v>
      </c>
      <c r="L5" s="58" t="s">
        <v>112</v>
      </c>
      <c r="M5" s="58" t="s">
        <v>157</v>
      </c>
      <c r="O5" s="58" t="s">
        <v>177</v>
      </c>
    </row>
    <row r="6" spans="1:15" ht="15">
      <c r="A6" s="58" t="s">
        <v>87</v>
      </c>
      <c r="B6" s="58" t="s">
        <v>90</v>
      </c>
      <c r="D6" s="58" t="s">
        <v>107</v>
      </c>
      <c r="H6" s="58" t="s">
        <v>91</v>
      </c>
      <c r="L6" s="58" t="s">
        <v>113</v>
      </c>
      <c r="M6" s="58" t="s">
        <v>158</v>
      </c>
      <c r="O6" s="58" t="s">
        <v>178</v>
      </c>
    </row>
    <row r="7" spans="1:15" ht="15">
      <c r="A7" s="58" t="s">
        <v>87</v>
      </c>
      <c r="B7" s="58" t="s">
        <v>91</v>
      </c>
      <c r="D7" s="58" t="s">
        <v>108</v>
      </c>
      <c r="H7" s="58" t="s">
        <v>92</v>
      </c>
      <c r="L7" s="58" t="s">
        <v>114</v>
      </c>
      <c r="M7" s="58" t="s">
        <v>159</v>
      </c>
      <c r="O7" s="58" t="s">
        <v>195</v>
      </c>
    </row>
    <row r="8" spans="1:15" ht="15">
      <c r="A8" s="58" t="s">
        <v>87</v>
      </c>
      <c r="B8" s="58" t="s">
        <v>92</v>
      </c>
      <c r="D8" s="58" t="s">
        <v>153</v>
      </c>
      <c r="H8" s="58" t="s">
        <v>93</v>
      </c>
      <c r="L8" s="58" t="s">
        <v>115</v>
      </c>
      <c r="M8" s="58" t="s">
        <v>160</v>
      </c>
      <c r="O8" s="58" t="s">
        <v>179</v>
      </c>
    </row>
    <row r="9" spans="1:15" ht="15">
      <c r="A9" s="58" t="s">
        <v>87</v>
      </c>
      <c r="B9" s="58" t="s">
        <v>93</v>
      </c>
      <c r="D9" s="58" t="s">
        <v>171</v>
      </c>
      <c r="H9" s="58" t="s">
        <v>94</v>
      </c>
      <c r="L9" s="58" t="s">
        <v>116</v>
      </c>
      <c r="M9" s="58" t="s">
        <v>161</v>
      </c>
      <c r="O9" s="58" t="s">
        <v>180</v>
      </c>
    </row>
    <row r="10" spans="1:15" ht="15">
      <c r="A10" s="58" t="s">
        <v>87</v>
      </c>
      <c r="B10" s="58" t="s">
        <v>94</v>
      </c>
      <c r="D10" s="58" t="s">
        <v>173</v>
      </c>
      <c r="H10" s="58" t="s">
        <v>95</v>
      </c>
      <c r="L10" s="58" t="s">
        <v>117</v>
      </c>
      <c r="M10" s="58" t="s">
        <v>163</v>
      </c>
      <c r="O10" s="58" t="s">
        <v>181</v>
      </c>
    </row>
    <row r="11" spans="1:15" ht="15">
      <c r="A11" s="58" t="s">
        <v>87</v>
      </c>
      <c r="B11" s="58" t="s">
        <v>95</v>
      </c>
      <c r="D11" s="58" t="s">
        <v>184</v>
      </c>
      <c r="H11" s="58" t="s">
        <v>96</v>
      </c>
      <c r="L11" s="58" t="s">
        <v>118</v>
      </c>
      <c r="M11" s="58" t="s">
        <v>164</v>
      </c>
      <c r="O11" s="58" t="s">
        <v>182</v>
      </c>
    </row>
    <row r="12" spans="1:15" ht="15">
      <c r="A12" s="58" t="s">
        <v>87</v>
      </c>
      <c r="B12" s="58" t="s">
        <v>96</v>
      </c>
      <c r="D12" s="58" t="s">
        <v>189</v>
      </c>
      <c r="H12" s="58" t="s">
        <v>97</v>
      </c>
      <c r="L12" s="58" t="s">
        <v>119</v>
      </c>
      <c r="M12" s="58" t="s">
        <v>165</v>
      </c>
      <c r="O12" s="58" t="s">
        <v>183</v>
      </c>
    </row>
    <row r="13" spans="1:15" ht="15">
      <c r="A13" s="58" t="s">
        <v>87</v>
      </c>
      <c r="B13" s="58" t="s">
        <v>97</v>
      </c>
      <c r="D13" s="58" t="s">
        <v>191</v>
      </c>
      <c r="H13" s="58" t="s">
        <v>98</v>
      </c>
      <c r="L13" s="58" t="s">
        <v>120</v>
      </c>
      <c r="M13" s="58" t="s">
        <v>166</v>
      </c>
      <c r="O13" s="58" t="s">
        <v>105</v>
      </c>
    </row>
    <row r="14" spans="1:13" ht="15">
      <c r="A14" s="58" t="s">
        <v>87</v>
      </c>
      <c r="B14" s="58" t="s">
        <v>98</v>
      </c>
      <c r="D14" s="58" t="s">
        <v>192</v>
      </c>
      <c r="H14" s="58" t="s">
        <v>99</v>
      </c>
      <c r="L14" s="58" t="s">
        <v>121</v>
      </c>
      <c r="M14" s="58" t="s">
        <v>167</v>
      </c>
    </row>
    <row r="15" spans="1:13" ht="15">
      <c r="A15" s="58" t="s">
        <v>87</v>
      </c>
      <c r="B15" s="58" t="s">
        <v>99</v>
      </c>
      <c r="D15" s="58" t="s">
        <v>193</v>
      </c>
      <c r="H15" s="58" t="s">
        <v>101</v>
      </c>
      <c r="L15" s="58" t="s">
        <v>122</v>
      </c>
      <c r="M15" s="58" t="s">
        <v>168</v>
      </c>
    </row>
    <row r="16" spans="1:13" ht="15">
      <c r="A16" s="58" t="s">
        <v>87</v>
      </c>
      <c r="B16" s="58" t="s">
        <v>101</v>
      </c>
      <c r="D16" s="58"/>
      <c r="H16" s="58" t="s">
        <v>102</v>
      </c>
      <c r="L16" s="58" t="s">
        <v>123</v>
      </c>
      <c r="M16" s="58" t="s">
        <v>169</v>
      </c>
    </row>
    <row r="17" spans="1:13" ht="15">
      <c r="A17" s="58" t="s">
        <v>87</v>
      </c>
      <c r="B17" s="58" t="s">
        <v>102</v>
      </c>
      <c r="D17" s="58"/>
      <c r="H17" s="58" t="s">
        <v>103</v>
      </c>
      <c r="L17" s="58" t="s">
        <v>124</v>
      </c>
      <c r="M17" s="59" t="s">
        <v>170</v>
      </c>
    </row>
    <row r="18" spans="1:12" ht="15">
      <c r="A18" s="58" t="s">
        <v>87</v>
      </c>
      <c r="B18" s="58" t="s">
        <v>103</v>
      </c>
      <c r="D18" s="58"/>
      <c r="L18" s="58" t="s">
        <v>125</v>
      </c>
    </row>
    <row r="19" spans="1:12" ht="15">
      <c r="A19" s="58" t="s">
        <v>104</v>
      </c>
      <c r="B19" s="58" t="s">
        <v>105</v>
      </c>
      <c r="L19" s="58" t="s">
        <v>126</v>
      </c>
    </row>
    <row r="20" spans="1:12" ht="15">
      <c r="A20" s="58" t="s">
        <v>106</v>
      </c>
      <c r="B20" s="58" t="s">
        <v>105</v>
      </c>
      <c r="L20" s="58" t="s">
        <v>127</v>
      </c>
    </row>
    <row r="21" spans="1:12" ht="15">
      <c r="A21" s="58" t="s">
        <v>107</v>
      </c>
      <c r="B21" s="58" t="s">
        <v>105</v>
      </c>
      <c r="L21" s="58" t="s">
        <v>128</v>
      </c>
    </row>
    <row r="22" spans="1:12" ht="15">
      <c r="A22" s="58" t="s">
        <v>108</v>
      </c>
      <c r="B22" s="59" t="s">
        <v>109</v>
      </c>
      <c r="L22" s="58" t="s">
        <v>129</v>
      </c>
    </row>
    <row r="23" spans="1:12" ht="15">
      <c r="A23" s="58" t="s">
        <v>108</v>
      </c>
      <c r="B23" s="58" t="s">
        <v>110</v>
      </c>
      <c r="L23" s="58" t="s">
        <v>130</v>
      </c>
    </row>
    <row r="24" spans="1:12" ht="15">
      <c r="A24" s="58" t="s">
        <v>108</v>
      </c>
      <c r="B24" s="58" t="s">
        <v>111</v>
      </c>
      <c r="L24" s="58" t="s">
        <v>131</v>
      </c>
    </row>
    <row r="25" spans="1:12" ht="15">
      <c r="A25" s="58" t="s">
        <v>108</v>
      </c>
      <c r="B25" s="58" t="s">
        <v>112</v>
      </c>
      <c r="L25" s="58" t="s">
        <v>132</v>
      </c>
    </row>
    <row r="26" spans="1:12" ht="15">
      <c r="A26" s="58" t="s">
        <v>108</v>
      </c>
      <c r="B26" s="58" t="s">
        <v>113</v>
      </c>
      <c r="L26" s="58" t="s">
        <v>133</v>
      </c>
    </row>
    <row r="27" spans="1:12" ht="15">
      <c r="A27" s="58" t="s">
        <v>108</v>
      </c>
      <c r="B27" s="58" t="s">
        <v>114</v>
      </c>
      <c r="L27" s="58" t="s">
        <v>134</v>
      </c>
    </row>
    <row r="28" spans="1:12" ht="15">
      <c r="A28" s="58" t="s">
        <v>108</v>
      </c>
      <c r="B28" s="58" t="s">
        <v>115</v>
      </c>
      <c r="L28" s="59" t="s">
        <v>105</v>
      </c>
    </row>
    <row r="29" spans="1:12" ht="15">
      <c r="A29" s="58" t="s">
        <v>108</v>
      </c>
      <c r="B29" s="58" t="s">
        <v>116</v>
      </c>
      <c r="L29" s="58" t="s">
        <v>135</v>
      </c>
    </row>
    <row r="30" spans="1:12" ht="15">
      <c r="A30" s="58" t="s">
        <v>108</v>
      </c>
      <c r="B30" s="58" t="s">
        <v>117</v>
      </c>
      <c r="L30" s="58" t="s">
        <v>136</v>
      </c>
    </row>
    <row r="31" spans="1:12" ht="15">
      <c r="A31" s="58" t="s">
        <v>108</v>
      </c>
      <c r="B31" s="58" t="s">
        <v>118</v>
      </c>
      <c r="D31" s="58"/>
      <c r="L31" s="58" t="s">
        <v>137</v>
      </c>
    </row>
    <row r="32" spans="1:12" ht="15">
      <c r="A32" s="58" t="s">
        <v>108</v>
      </c>
      <c r="B32" s="58" t="s">
        <v>119</v>
      </c>
      <c r="D32" s="58"/>
      <c r="L32" s="58" t="s">
        <v>138</v>
      </c>
    </row>
    <row r="33" spans="1:12" ht="15">
      <c r="A33" s="58" t="s">
        <v>108</v>
      </c>
      <c r="B33" s="58" t="s">
        <v>120</v>
      </c>
      <c r="D33" s="58"/>
      <c r="L33" s="58" t="s">
        <v>139</v>
      </c>
    </row>
    <row r="34" spans="1:12" ht="15">
      <c r="A34" s="58" t="s">
        <v>108</v>
      </c>
      <c r="B34" s="58" t="s">
        <v>121</v>
      </c>
      <c r="D34" s="58"/>
      <c r="L34" s="58" t="s">
        <v>140</v>
      </c>
    </row>
    <row r="35" spans="1:12" ht="15">
      <c r="A35" s="58" t="s">
        <v>108</v>
      </c>
      <c r="B35" s="58" t="s">
        <v>122</v>
      </c>
      <c r="D35" s="58"/>
      <c r="L35" s="58" t="s">
        <v>141</v>
      </c>
    </row>
    <row r="36" spans="1:12" ht="15">
      <c r="A36" s="58" t="s">
        <v>108</v>
      </c>
      <c r="B36" s="58" t="s">
        <v>123</v>
      </c>
      <c r="D36" s="58"/>
      <c r="L36" s="58" t="s">
        <v>142</v>
      </c>
    </row>
    <row r="37" spans="1:12" ht="15">
      <c r="A37" s="58" t="s">
        <v>108</v>
      </c>
      <c r="B37" s="58" t="s">
        <v>124</v>
      </c>
      <c r="D37" s="58"/>
      <c r="L37" s="59" t="s">
        <v>143</v>
      </c>
    </row>
    <row r="38" spans="1:12" ht="15">
      <c r="A38" s="58" t="s">
        <v>108</v>
      </c>
      <c r="B38" s="58" t="s">
        <v>125</v>
      </c>
      <c r="D38" s="58"/>
      <c r="L38" s="59" t="s">
        <v>144</v>
      </c>
    </row>
    <row r="39" spans="1:12" ht="15">
      <c r="A39" s="58" t="s">
        <v>108</v>
      </c>
      <c r="B39" s="58" t="s">
        <v>126</v>
      </c>
      <c r="D39" s="58"/>
      <c r="L39" s="59" t="s">
        <v>145</v>
      </c>
    </row>
    <row r="40" spans="1:12" ht="15">
      <c r="A40" s="58" t="s">
        <v>108</v>
      </c>
      <c r="B40" s="58" t="s">
        <v>127</v>
      </c>
      <c r="D40" s="58"/>
      <c r="L40" s="59" t="s">
        <v>146</v>
      </c>
    </row>
    <row r="41" spans="1:12" ht="15">
      <c r="A41" s="58" t="s">
        <v>108</v>
      </c>
      <c r="B41" s="58" t="s">
        <v>128</v>
      </c>
      <c r="D41" s="58"/>
      <c r="L41" s="59" t="s">
        <v>147</v>
      </c>
    </row>
    <row r="42" spans="1:12" ht="15">
      <c r="A42" s="58" t="s">
        <v>108</v>
      </c>
      <c r="B42" s="58" t="s">
        <v>129</v>
      </c>
      <c r="D42" s="58"/>
      <c r="L42" s="59" t="s">
        <v>148</v>
      </c>
    </row>
    <row r="43" spans="1:12" ht="15">
      <c r="A43" s="58" t="s">
        <v>108</v>
      </c>
      <c r="B43" s="58" t="s">
        <v>130</v>
      </c>
      <c r="D43" s="58"/>
      <c r="L43" s="59" t="s">
        <v>149</v>
      </c>
    </row>
    <row r="44" spans="1:12" ht="15">
      <c r="A44" s="58" t="s">
        <v>108</v>
      </c>
      <c r="B44" s="58" t="s">
        <v>131</v>
      </c>
      <c r="D44" s="58"/>
      <c r="L44" s="59" t="s">
        <v>150</v>
      </c>
    </row>
    <row r="45" spans="1:12" ht="15">
      <c r="A45" s="58" t="s">
        <v>108</v>
      </c>
      <c r="B45" s="58" t="s">
        <v>132</v>
      </c>
      <c r="D45" s="58"/>
      <c r="L45" s="59" t="s">
        <v>151</v>
      </c>
    </row>
    <row r="46" spans="1:12" ht="15">
      <c r="A46" s="58" t="s">
        <v>108</v>
      </c>
      <c r="B46" s="58" t="s">
        <v>133</v>
      </c>
      <c r="D46" s="58"/>
      <c r="L46" s="59" t="s">
        <v>152</v>
      </c>
    </row>
    <row r="47" spans="1:4" ht="15">
      <c r="A47" s="58" t="s">
        <v>108</v>
      </c>
      <c r="B47" s="58" t="s">
        <v>134</v>
      </c>
      <c r="D47" s="58"/>
    </row>
    <row r="48" spans="1:4" ht="15">
      <c r="A48" s="58" t="s">
        <v>108</v>
      </c>
      <c r="B48" s="59" t="s">
        <v>105</v>
      </c>
      <c r="D48" s="58"/>
    </row>
    <row r="49" spans="1:4" ht="15">
      <c r="A49" s="58" t="s">
        <v>108</v>
      </c>
      <c r="B49" s="58" t="s">
        <v>135</v>
      </c>
      <c r="D49" s="58"/>
    </row>
    <row r="50" spans="1:4" ht="15">
      <c r="A50" s="58" t="s">
        <v>108</v>
      </c>
      <c r="B50" s="58" t="s">
        <v>136</v>
      </c>
      <c r="D50" s="58"/>
    </row>
    <row r="51" spans="1:4" ht="15">
      <c r="A51" s="58" t="s">
        <v>108</v>
      </c>
      <c r="B51" s="58" t="s">
        <v>137</v>
      </c>
      <c r="D51" s="58"/>
    </row>
    <row r="52" spans="1:4" ht="15">
      <c r="A52" s="58" t="s">
        <v>108</v>
      </c>
      <c r="B52" s="58" t="s">
        <v>138</v>
      </c>
      <c r="D52" s="58"/>
    </row>
    <row r="53" spans="1:4" ht="15">
      <c r="A53" s="58" t="s">
        <v>108</v>
      </c>
      <c r="B53" s="58" t="s">
        <v>139</v>
      </c>
      <c r="D53" s="58"/>
    </row>
    <row r="54" spans="1:4" ht="15">
      <c r="A54" s="58" t="s">
        <v>108</v>
      </c>
      <c r="B54" s="58" t="s">
        <v>140</v>
      </c>
      <c r="D54" s="58"/>
    </row>
    <row r="55" spans="1:4" ht="15">
      <c r="A55" s="58" t="s">
        <v>108</v>
      </c>
      <c r="B55" s="58" t="s">
        <v>141</v>
      </c>
      <c r="D55" s="58"/>
    </row>
    <row r="56" spans="1:4" ht="15">
      <c r="A56" s="58" t="s">
        <v>108</v>
      </c>
      <c r="B56" s="58" t="s">
        <v>142</v>
      </c>
      <c r="D56" s="58"/>
    </row>
    <row r="57" spans="1:4" ht="15">
      <c r="A57" s="58" t="s">
        <v>108</v>
      </c>
      <c r="B57" s="59" t="s">
        <v>143</v>
      </c>
      <c r="D57" s="58"/>
    </row>
    <row r="58" spans="1:4" ht="15">
      <c r="A58" s="58" t="s">
        <v>108</v>
      </c>
      <c r="B58" s="59" t="s">
        <v>144</v>
      </c>
      <c r="D58" s="58"/>
    </row>
    <row r="59" spans="1:4" ht="15">
      <c r="A59" s="58" t="s">
        <v>108</v>
      </c>
      <c r="B59" s="59" t="s">
        <v>145</v>
      </c>
      <c r="D59" s="58"/>
    </row>
    <row r="60" spans="1:4" ht="15">
      <c r="A60" s="58" t="s">
        <v>108</v>
      </c>
      <c r="B60" s="59" t="s">
        <v>146</v>
      </c>
      <c r="D60" s="58"/>
    </row>
    <row r="61" spans="1:4" ht="15">
      <c r="A61" s="58" t="s">
        <v>108</v>
      </c>
      <c r="B61" s="59" t="s">
        <v>147</v>
      </c>
      <c r="D61" s="58"/>
    </row>
    <row r="62" spans="1:4" ht="15">
      <c r="A62" s="58" t="s">
        <v>108</v>
      </c>
      <c r="B62" s="59" t="s">
        <v>148</v>
      </c>
      <c r="D62" s="58"/>
    </row>
    <row r="63" spans="1:4" ht="15">
      <c r="A63" s="58" t="s">
        <v>108</v>
      </c>
      <c r="B63" s="59" t="s">
        <v>149</v>
      </c>
      <c r="D63" s="58"/>
    </row>
    <row r="64" spans="1:4" ht="15">
      <c r="A64" s="58" t="s">
        <v>108</v>
      </c>
      <c r="B64" s="59" t="s">
        <v>150</v>
      </c>
      <c r="D64" s="58"/>
    </row>
    <row r="65" spans="1:4" ht="15">
      <c r="A65" s="58" t="s">
        <v>108</v>
      </c>
      <c r="B65" s="59" t="s">
        <v>151</v>
      </c>
      <c r="D65" s="58"/>
    </row>
    <row r="66" spans="1:4" ht="15">
      <c r="A66" s="58" t="s">
        <v>108</v>
      </c>
      <c r="B66" s="59" t="s">
        <v>152</v>
      </c>
      <c r="D66" s="58"/>
    </row>
    <row r="67" spans="1:2" ht="15">
      <c r="A67" s="58" t="s">
        <v>153</v>
      </c>
      <c r="B67" s="58" t="s">
        <v>154</v>
      </c>
    </row>
    <row r="68" spans="1:2" ht="15">
      <c r="A68" s="58" t="s">
        <v>153</v>
      </c>
      <c r="B68" s="58" t="s">
        <v>155</v>
      </c>
    </row>
    <row r="69" spans="1:2" ht="15">
      <c r="A69" s="58" t="s">
        <v>153</v>
      </c>
      <c r="B69" s="58" t="s">
        <v>156</v>
      </c>
    </row>
    <row r="70" spans="1:2" ht="15">
      <c r="A70" s="58" t="s">
        <v>153</v>
      </c>
      <c r="B70" s="58" t="s">
        <v>157</v>
      </c>
    </row>
    <row r="71" spans="1:2" ht="15">
      <c r="A71" s="58" t="s">
        <v>153</v>
      </c>
      <c r="B71" s="58" t="s">
        <v>158</v>
      </c>
    </row>
    <row r="72" spans="1:2" ht="15">
      <c r="A72" s="58" t="s">
        <v>153</v>
      </c>
      <c r="B72" s="58" t="s">
        <v>159</v>
      </c>
    </row>
    <row r="73" spans="1:2" ht="15">
      <c r="A73" s="58" t="s">
        <v>153</v>
      </c>
      <c r="B73" s="58" t="s">
        <v>160</v>
      </c>
    </row>
    <row r="74" spans="1:2" ht="15">
      <c r="A74" s="58" t="s">
        <v>153</v>
      </c>
      <c r="B74" s="58" t="s">
        <v>161</v>
      </c>
    </row>
    <row r="75" spans="1:4" ht="15">
      <c r="A75" s="58" t="s">
        <v>162</v>
      </c>
      <c r="B75" s="58" t="s">
        <v>163</v>
      </c>
      <c r="D75" s="58"/>
    </row>
    <row r="76" spans="1:4" ht="15">
      <c r="A76" s="58" t="s">
        <v>153</v>
      </c>
      <c r="B76" s="58" t="s">
        <v>164</v>
      </c>
      <c r="D76" s="58"/>
    </row>
    <row r="77" spans="1:4" ht="15">
      <c r="A77" s="58" t="s">
        <v>153</v>
      </c>
      <c r="B77" s="58" t="s">
        <v>165</v>
      </c>
      <c r="D77" s="58"/>
    </row>
    <row r="78" spans="1:4" ht="15">
      <c r="A78" s="58" t="s">
        <v>153</v>
      </c>
      <c r="B78" s="58" t="s">
        <v>166</v>
      </c>
      <c r="D78" s="58"/>
    </row>
    <row r="79" spans="1:4" ht="15">
      <c r="A79" s="58" t="s">
        <v>153</v>
      </c>
      <c r="B79" s="58" t="s">
        <v>167</v>
      </c>
      <c r="D79" s="58"/>
    </row>
    <row r="80" spans="1:4" ht="15">
      <c r="A80" s="58" t="s">
        <v>153</v>
      </c>
      <c r="B80" s="58" t="s">
        <v>168</v>
      </c>
      <c r="D80" s="58"/>
    </row>
    <row r="81" spans="1:4" ht="15">
      <c r="A81" s="58" t="s">
        <v>153</v>
      </c>
      <c r="B81" s="58" t="s">
        <v>169</v>
      </c>
      <c r="D81" s="58"/>
    </row>
    <row r="82" spans="1:4" ht="15">
      <c r="A82" s="58" t="s">
        <v>153</v>
      </c>
      <c r="B82" s="59" t="s">
        <v>170</v>
      </c>
      <c r="D82" s="58"/>
    </row>
    <row r="83" spans="1:2" ht="15">
      <c r="A83" s="58" t="s">
        <v>171</v>
      </c>
      <c r="B83" s="58" t="s">
        <v>172</v>
      </c>
    </row>
    <row r="84" spans="1:2" ht="15">
      <c r="A84" s="58" t="s">
        <v>173</v>
      </c>
      <c r="B84" s="58" t="s">
        <v>174</v>
      </c>
    </row>
    <row r="85" spans="1:2" ht="15">
      <c r="A85" s="58" t="s">
        <v>173</v>
      </c>
      <c r="B85" s="58" t="s">
        <v>175</v>
      </c>
    </row>
    <row r="86" spans="1:2" ht="15">
      <c r="A86" s="58" t="s">
        <v>173</v>
      </c>
      <c r="B86" s="58" t="s">
        <v>176</v>
      </c>
    </row>
    <row r="87" spans="1:2" ht="15">
      <c r="A87" s="58" t="s">
        <v>173</v>
      </c>
      <c r="B87" s="58" t="s">
        <v>177</v>
      </c>
    </row>
    <row r="88" spans="1:2" ht="15">
      <c r="A88" s="58" t="s">
        <v>173</v>
      </c>
      <c r="B88" s="58" t="s">
        <v>178</v>
      </c>
    </row>
    <row r="89" spans="1:2" ht="15">
      <c r="A89" s="58" t="s">
        <v>173</v>
      </c>
      <c r="B89" s="58" t="s">
        <v>195</v>
      </c>
    </row>
    <row r="90" spans="1:4" ht="15">
      <c r="A90" s="58" t="s">
        <v>173</v>
      </c>
      <c r="B90" s="58" t="s">
        <v>179</v>
      </c>
      <c r="D90" s="58"/>
    </row>
    <row r="91" spans="1:4" ht="15">
      <c r="A91" s="58" t="s">
        <v>173</v>
      </c>
      <c r="B91" s="58" t="s">
        <v>180</v>
      </c>
      <c r="D91" s="58"/>
    </row>
    <row r="92" spans="1:4" ht="15">
      <c r="A92" s="58" t="s">
        <v>173</v>
      </c>
      <c r="B92" s="58" t="s">
        <v>181</v>
      </c>
      <c r="D92" s="58"/>
    </row>
    <row r="93" spans="1:4" ht="15">
      <c r="A93" s="58" t="s">
        <v>173</v>
      </c>
      <c r="B93" s="58" t="s">
        <v>182</v>
      </c>
      <c r="D93" s="58"/>
    </row>
    <row r="94" spans="1:4" ht="15">
      <c r="A94" s="58" t="s">
        <v>173</v>
      </c>
      <c r="B94" s="58" t="s">
        <v>183</v>
      </c>
      <c r="D94" s="58"/>
    </row>
    <row r="95" spans="1:4" ht="15">
      <c r="A95" s="58" t="s">
        <v>173</v>
      </c>
      <c r="B95" s="58" t="s">
        <v>105</v>
      </c>
      <c r="D95" s="58"/>
    </row>
    <row r="96" spans="1:2" ht="15">
      <c r="A96" s="58" t="s">
        <v>184</v>
      </c>
      <c r="B96" s="59" t="s">
        <v>185</v>
      </c>
    </row>
    <row r="97" spans="1:2" ht="15">
      <c r="A97" s="58" t="s">
        <v>184</v>
      </c>
      <c r="B97" s="59" t="s">
        <v>186</v>
      </c>
    </row>
    <row r="98" spans="1:2" ht="15">
      <c r="A98" s="58" t="s">
        <v>187</v>
      </c>
      <c r="B98" s="59" t="s">
        <v>188</v>
      </c>
    </row>
    <row r="99" spans="1:2" ht="15">
      <c r="A99" s="58" t="s">
        <v>189</v>
      </c>
      <c r="B99" s="59" t="s">
        <v>190</v>
      </c>
    </row>
    <row r="100" spans="1:2" ht="15">
      <c r="A100" s="58" t="s">
        <v>191</v>
      </c>
      <c r="B100" s="58" t="s">
        <v>105</v>
      </c>
    </row>
    <row r="101" spans="1:2" ht="15">
      <c r="A101" s="58" t="s">
        <v>192</v>
      </c>
      <c r="B101" s="58" t="s">
        <v>105</v>
      </c>
    </row>
    <row r="102" spans="1:2" ht="15">
      <c r="A102" s="58" t="s">
        <v>193</v>
      </c>
      <c r="B102" s="58" t="s">
        <v>194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Gleiciane de Jesus Rodrigues de Almeida</dc:creator>
  <cp:keywords/>
  <dc:description/>
  <cp:lastModifiedBy>Gleiciane de Jesus Rodrigues de Almeida</cp:lastModifiedBy>
  <cp:lastPrinted>2019-09-20T19:00:12Z</cp:lastPrinted>
  <dcterms:created xsi:type="dcterms:W3CDTF">2019-08-21T19:00:59Z</dcterms:created>
  <dcterms:modified xsi:type="dcterms:W3CDTF">2019-10-14T16:39:49Z</dcterms:modified>
  <cp:category/>
  <cp:version/>
  <cp:contentType/>
  <cp:contentStatus/>
</cp:coreProperties>
</file>